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AE2D3C10-F9CF-4A5B-BE8B-3319CD36142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G55" i="1" s="1"/>
  <c r="F54" i="1"/>
  <c r="G54" i="1" s="1"/>
  <c r="F53" i="1"/>
  <c r="G53" i="1" s="1"/>
  <c r="D55" i="1"/>
  <c r="D54" i="1"/>
  <c r="D53" i="1"/>
  <c r="C55" i="1"/>
  <c r="C54" i="1"/>
  <c r="C53" i="1"/>
  <c r="F48" i="1"/>
  <c r="G48" i="1" s="1"/>
  <c r="H153" i="1"/>
  <c r="H154" i="1"/>
  <c r="H155" i="1"/>
  <c r="H156" i="1"/>
  <c r="H157" i="1"/>
  <c r="H158" i="1"/>
  <c r="H152" i="1"/>
  <c r="H149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16" i="1"/>
  <c r="H117" i="1"/>
  <c r="H118" i="1"/>
  <c r="H119" i="1"/>
  <c r="H120" i="1"/>
  <c r="H121" i="1"/>
  <c r="H122" i="1"/>
  <c r="H123" i="1"/>
  <c r="H113" i="1"/>
  <c r="H97" i="1"/>
  <c r="H98" i="1"/>
  <c r="H99" i="1"/>
  <c r="H101" i="1"/>
  <c r="H102" i="1"/>
  <c r="H88" i="1"/>
  <c r="H92" i="1"/>
  <c r="H79" i="1"/>
  <c r="H80" i="1"/>
  <c r="H81" i="1"/>
  <c r="H82" i="1"/>
  <c r="H83" i="1"/>
  <c r="H84" i="1"/>
  <c r="H78" i="1"/>
  <c r="H66" i="1"/>
  <c r="H67" i="1"/>
  <c r="H68" i="1"/>
  <c r="H69" i="1"/>
  <c r="H70" i="1"/>
  <c r="H71" i="1"/>
  <c r="H72" i="1"/>
  <c r="H65" i="1"/>
  <c r="H63" i="1"/>
  <c r="H62" i="1"/>
  <c r="H61" i="1"/>
  <c r="E153" i="1"/>
  <c r="E154" i="1"/>
  <c r="E155" i="1"/>
  <c r="E156" i="1"/>
  <c r="E157" i="1"/>
  <c r="E158" i="1"/>
  <c r="E152" i="1"/>
  <c r="E149" i="1"/>
  <c r="E150" i="1"/>
  <c r="H150" i="1" s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E98" i="1"/>
  <c r="E99" i="1"/>
  <c r="E100" i="1"/>
  <c r="H100" i="1" s="1"/>
  <c r="E101" i="1"/>
  <c r="E102" i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H75" i="1" s="1"/>
  <c r="E76" i="1"/>
  <c r="H76" i="1" s="1"/>
  <c r="E74" i="1"/>
  <c r="H74" i="1" s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F45" i="1" s="1"/>
  <c r="G45" i="1" s="1"/>
  <c r="E46" i="1"/>
  <c r="E47" i="1"/>
  <c r="E48" i="1"/>
  <c r="E49" i="1"/>
  <c r="F49" i="1" s="1"/>
  <c r="G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49" i="1" l="1"/>
  <c r="H48" i="1"/>
  <c r="F46" i="1"/>
  <c r="H46" i="1" s="1"/>
  <c r="H45" i="1"/>
  <c r="F47" i="1"/>
  <c r="G47" i="1" s="1"/>
  <c r="H22" i="1"/>
  <c r="H26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F40" i="1"/>
  <c r="E40" i="1"/>
  <c r="D40" i="1"/>
  <c r="C40" i="1"/>
  <c r="H30" i="1"/>
  <c r="G30" i="1"/>
  <c r="F30" i="1"/>
  <c r="E30" i="1"/>
  <c r="D30" i="1"/>
  <c r="C30" i="1"/>
  <c r="G20" i="1"/>
  <c r="F20" i="1"/>
  <c r="E20" i="1"/>
  <c r="D20" i="1"/>
  <c r="C20" i="1"/>
  <c r="H12" i="1"/>
  <c r="G12" i="1"/>
  <c r="F12" i="1"/>
  <c r="E12" i="1"/>
  <c r="D12" i="1"/>
  <c r="C12" i="1"/>
  <c r="C85" i="1" l="1"/>
  <c r="F85" i="1"/>
  <c r="H85" i="1"/>
  <c r="H40" i="1"/>
  <c r="G46" i="1"/>
  <c r="G40" i="1" s="1"/>
  <c r="G10" i="1" s="1"/>
  <c r="H47" i="1"/>
  <c r="G85" i="1"/>
  <c r="C10" i="1"/>
  <c r="H20" i="1"/>
  <c r="F10" i="1"/>
  <c r="D10" i="1"/>
  <c r="D160" i="1" s="1"/>
  <c r="E85" i="1"/>
  <c r="E10" i="1"/>
  <c r="C160" i="1" l="1"/>
  <c r="G160" i="1"/>
  <c r="F160" i="1"/>
  <c r="H10" i="1"/>
  <c r="H160" i="1" s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<sst xmlns="http://schemas.openxmlformats.org/spreadsheetml/2006/main" count="163" uniqueCount="90">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</sst>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46" zoomScale="110" zoomScaleNormal="110" zoomScaleSheetLayoutView="110" workbookViewId="0">
      <selection activeCell="C160" sqref="C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1</v>
      </c>
      <c r="C2" s="46"/>
      <c r="D2" s="46"/>
      <c r="E2" s="46"/>
      <c r="F2" s="46"/>
      <c r="G2" s="46"/>
      <c r="H2" s="47"/>
    </row>
    <row r="3" spans="2:9" x14ac:dyDescent="0.2">
      <c r="B3" s="48" t="s">
        <v>2</v>
      </c>
      <c r="C3" s="49"/>
      <c r="D3" s="49"/>
      <c r="E3" s="49"/>
      <c r="F3" s="49"/>
      <c r="G3" s="49"/>
      <c r="H3" s="50"/>
    </row>
    <row r="4" spans="2:9" x14ac:dyDescent="0.2">
      <c r="B4" s="48" t="s">
        <v>3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4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5</v>
      </c>
      <c r="C7" s="40" t="s">
        <v>6</v>
      </c>
      <c r="D7" s="41"/>
      <c r="E7" s="41"/>
      <c r="F7" s="41"/>
      <c r="G7" s="42"/>
      <c r="H7" s="43" t="s">
        <v>7</v>
      </c>
    </row>
    <row r="8" spans="2:9" ht="24.75" thickBot="1" x14ac:dyDescent="0.25">
      <c r="B8" s="3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0</v>
      </c>
      <c r="D10" s="8">
        <f>SUM(D12,D20,D30,D40,D50,D60,D64,D73,D77)</f>
        <v>26886375.5</v>
      </c>
      <c r="E10" s="28">
        <f t="shared" ref="E10:H10" si="0">SUM(E12,E20,E30,E40,E50,E60,E64,E73,E77)</f>
        <v>26886375.5</v>
      </c>
      <c r="F10" s="8">
        <f t="shared" si="0"/>
        <v>5975139.3700000001</v>
      </c>
      <c r="G10" s="8">
        <f t="shared" si="0"/>
        <v>5975139.3700000001</v>
      </c>
      <c r="H10" s="28">
        <f t="shared" si="0"/>
        <v>20911236.129999999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0</v>
      </c>
      <c r="D12" s="7">
        <f>SUM(D13:D19)</f>
        <v>381814.32</v>
      </c>
      <c r="E12" s="29">
        <f t="shared" ref="E12:H12" si="1">SUM(E13:E19)</f>
        <v>381814.32</v>
      </c>
      <c r="F12" s="7">
        <f t="shared" si="1"/>
        <v>764890.4</v>
      </c>
      <c r="G12" s="7">
        <f t="shared" si="1"/>
        <v>764890.4</v>
      </c>
      <c r="H12" s="29">
        <f t="shared" si="1"/>
        <v>-383076.08</v>
      </c>
    </row>
    <row r="13" spans="2:9" ht="24" x14ac:dyDescent="0.2">
      <c r="B13" s="10" t="s">
        <v>15</v>
      </c>
      <c r="C13" s="36">
        <v>0</v>
      </c>
      <c r="D13" s="37">
        <v>181903.04</v>
      </c>
      <c r="E13" s="30">
        <f>SUM(C13:D13)</f>
        <v>181903.04</v>
      </c>
      <c r="F13" s="37">
        <v>611554.28</v>
      </c>
      <c r="G13" s="37">
        <v>611554.28</v>
      </c>
      <c r="H13" s="34">
        <f>SUM(E13-F13)</f>
        <v>-429651.24</v>
      </c>
    </row>
    <row r="14" spans="2:9" ht="22.9" customHeight="1" x14ac:dyDescent="0.2">
      <c r="B14" s="10" t="s">
        <v>16</v>
      </c>
      <c r="C14" s="36">
        <v>0</v>
      </c>
      <c r="D14" s="37">
        <v>0</v>
      </c>
      <c r="E14" s="30">
        <f t="shared" ref="C14:E79" si="2">SUM(C14:D14)</f>
        <v>0</v>
      </c>
      <c r="F14" s="37">
        <v>0</v>
      </c>
      <c r="G14" s="37">
        <v>0</v>
      </c>
      <c r="H14" s="34">
        <f t="shared" ref="H14:H79" si="3">SUM(E14-F14)</f>
        <v>0</v>
      </c>
    </row>
    <row r="15" spans="2:9" ht="12.75" x14ac:dyDescent="0.2">
      <c r="B15" s="10" t="s">
        <v>17</v>
      </c>
      <c r="C15" s="36">
        <v>0</v>
      </c>
      <c r="D15" s="37">
        <v>111705.8</v>
      </c>
      <c r="E15" s="30">
        <f t="shared" si="2"/>
        <v>111705.8</v>
      </c>
      <c r="F15" s="37">
        <v>131895.12</v>
      </c>
      <c r="G15" s="37">
        <v>131895.12</v>
      </c>
      <c r="H15" s="34">
        <f t="shared" si="3"/>
        <v>-20189.319999999992</v>
      </c>
    </row>
    <row r="16" spans="2:9" ht="12.75" x14ac:dyDescent="0.2">
      <c r="B16" s="10" t="s">
        <v>18</v>
      </c>
      <c r="C16" s="36">
        <v>0</v>
      </c>
      <c r="D16" s="37">
        <v>77391.48</v>
      </c>
      <c r="E16" s="30">
        <f t="shared" si="2"/>
        <v>77391.48</v>
      </c>
      <c r="F16" s="37">
        <v>0</v>
      </c>
      <c r="G16" s="37">
        <v>0</v>
      </c>
      <c r="H16" s="34">
        <f t="shared" si="3"/>
        <v>77391.48</v>
      </c>
    </row>
    <row r="17" spans="2:8" ht="12.75" x14ac:dyDescent="0.2">
      <c r="B17" s="10" t="s">
        <v>19</v>
      </c>
      <c r="C17" s="36">
        <v>0</v>
      </c>
      <c r="D17" s="37">
        <v>9114</v>
      </c>
      <c r="E17" s="30">
        <f t="shared" si="2"/>
        <v>9114</v>
      </c>
      <c r="F17" s="37">
        <v>21441</v>
      </c>
      <c r="G17" s="37">
        <v>21441</v>
      </c>
      <c r="H17" s="34">
        <f t="shared" si="3"/>
        <v>-12327</v>
      </c>
    </row>
    <row r="18" spans="2:8" ht="12.75" x14ac:dyDescent="0.2">
      <c r="B18" s="10" t="s">
        <v>20</v>
      </c>
      <c r="C18" s="36">
        <v>0</v>
      </c>
      <c r="D18" s="37">
        <v>0</v>
      </c>
      <c r="E18" s="30">
        <f t="shared" si="2"/>
        <v>0</v>
      </c>
      <c r="F18" s="37">
        <v>0</v>
      </c>
      <c r="G18" s="37">
        <v>0</v>
      </c>
      <c r="H18" s="34">
        <f t="shared" si="3"/>
        <v>0</v>
      </c>
    </row>
    <row r="19" spans="2:8" ht="12.75" x14ac:dyDescent="0.2">
      <c r="B19" s="10" t="s">
        <v>21</v>
      </c>
      <c r="C19" s="36">
        <v>0</v>
      </c>
      <c r="D19" s="37">
        <v>1700</v>
      </c>
      <c r="E19" s="30">
        <f t="shared" si="2"/>
        <v>1700</v>
      </c>
      <c r="F19" s="37">
        <v>0</v>
      </c>
      <c r="G19" s="37">
        <v>0</v>
      </c>
      <c r="H19" s="34">
        <f t="shared" si="3"/>
        <v>1700</v>
      </c>
    </row>
    <row r="20" spans="2:8" s="9" customFormat="1" ht="24" x14ac:dyDescent="0.2">
      <c r="B20" s="12" t="s">
        <v>22</v>
      </c>
      <c r="C20" s="7">
        <f>SUM(C21:C29)</f>
        <v>0</v>
      </c>
      <c r="D20" s="7">
        <f t="shared" ref="D20:H20" si="4">SUM(D21:D29)</f>
        <v>35302.17</v>
      </c>
      <c r="E20" s="29">
        <f t="shared" si="4"/>
        <v>35302.17</v>
      </c>
      <c r="F20" s="7">
        <f t="shared" si="4"/>
        <v>264464.92</v>
      </c>
      <c r="G20" s="7">
        <f t="shared" si="4"/>
        <v>264464.92</v>
      </c>
      <c r="H20" s="29">
        <f t="shared" si="4"/>
        <v>-229162.75</v>
      </c>
    </row>
    <row r="21" spans="2:8" ht="24" x14ac:dyDescent="0.2">
      <c r="B21" s="10" t="s">
        <v>23</v>
      </c>
      <c r="C21" s="36">
        <v>0</v>
      </c>
      <c r="D21" s="37">
        <v>0</v>
      </c>
      <c r="E21" s="30">
        <f t="shared" si="2"/>
        <v>0</v>
      </c>
      <c r="F21" s="37">
        <v>81746.080000000002</v>
      </c>
      <c r="G21" s="37">
        <v>81746.080000000002</v>
      </c>
      <c r="H21" s="34">
        <f t="shared" si="3"/>
        <v>-81746.080000000002</v>
      </c>
    </row>
    <row r="22" spans="2:8" ht="12.75" x14ac:dyDescent="0.2">
      <c r="B22" s="10" t="s">
        <v>24</v>
      </c>
      <c r="C22" s="36">
        <v>0</v>
      </c>
      <c r="D22" s="37">
        <v>0</v>
      </c>
      <c r="E22" s="30">
        <f t="shared" si="2"/>
        <v>0</v>
      </c>
      <c r="F22" s="37">
        <v>67591.75</v>
      </c>
      <c r="G22" s="37">
        <v>67591.75</v>
      </c>
      <c r="H22" s="34">
        <f t="shared" si="3"/>
        <v>-67591.75</v>
      </c>
    </row>
    <row r="23" spans="2:8" ht="24" x14ac:dyDescent="0.2">
      <c r="B23" s="10" t="s">
        <v>25</v>
      </c>
      <c r="C23" s="36">
        <v>0</v>
      </c>
      <c r="D23" s="37">
        <v>22861.24</v>
      </c>
      <c r="E23" s="30">
        <f t="shared" si="2"/>
        <v>22861.24</v>
      </c>
      <c r="F23" s="37">
        <v>21261.24</v>
      </c>
      <c r="G23" s="37">
        <v>21261.24</v>
      </c>
      <c r="H23" s="34">
        <f t="shared" si="3"/>
        <v>1600</v>
      </c>
    </row>
    <row r="24" spans="2:8" ht="24" x14ac:dyDescent="0.2">
      <c r="B24" s="10" t="s">
        <v>26</v>
      </c>
      <c r="C24" s="36">
        <v>0</v>
      </c>
      <c r="D24" s="37">
        <v>0</v>
      </c>
      <c r="E24" s="30">
        <f t="shared" si="2"/>
        <v>0</v>
      </c>
      <c r="F24" s="37">
        <v>0</v>
      </c>
      <c r="G24" s="37">
        <v>0</v>
      </c>
      <c r="H24" s="34">
        <f t="shared" si="3"/>
        <v>0</v>
      </c>
    </row>
    <row r="25" spans="2:8" ht="23.45" customHeight="1" x14ac:dyDescent="0.2">
      <c r="B25" s="10" t="s">
        <v>27</v>
      </c>
      <c r="C25" s="36">
        <v>0</v>
      </c>
      <c r="D25" s="37">
        <v>0</v>
      </c>
      <c r="E25" s="30">
        <f t="shared" si="2"/>
        <v>0</v>
      </c>
      <c r="F25" s="37">
        <v>0</v>
      </c>
      <c r="G25" s="37">
        <v>0</v>
      </c>
      <c r="H25" s="34">
        <f t="shared" si="3"/>
        <v>0</v>
      </c>
    </row>
    <row r="26" spans="2:8" ht="12.75" x14ac:dyDescent="0.2">
      <c r="B26" s="10" t="s">
        <v>28</v>
      </c>
      <c r="C26" s="36">
        <v>0</v>
      </c>
      <c r="D26" s="37">
        <v>0</v>
      </c>
      <c r="E26" s="30">
        <f t="shared" si="2"/>
        <v>0</v>
      </c>
      <c r="F26" s="37">
        <v>79711.92</v>
      </c>
      <c r="G26" s="37">
        <v>79711.92</v>
      </c>
      <c r="H26" s="34">
        <f t="shared" si="3"/>
        <v>-79711.92</v>
      </c>
    </row>
    <row r="27" spans="2:8" ht="24" x14ac:dyDescent="0.2">
      <c r="B27" s="10" t="s">
        <v>29</v>
      </c>
      <c r="C27" s="36">
        <v>0</v>
      </c>
      <c r="D27" s="37">
        <v>0</v>
      </c>
      <c r="E27" s="30">
        <f t="shared" si="2"/>
        <v>0</v>
      </c>
      <c r="F27" s="37">
        <v>0</v>
      </c>
      <c r="G27" s="37">
        <v>0</v>
      </c>
      <c r="H27" s="34">
        <f t="shared" si="3"/>
        <v>0</v>
      </c>
    </row>
    <row r="28" spans="2:8" ht="12" customHeight="1" x14ac:dyDescent="0.2">
      <c r="B28" s="10" t="s">
        <v>30</v>
      </c>
      <c r="C28" s="36">
        <v>0</v>
      </c>
      <c r="D28" s="37">
        <v>0</v>
      </c>
      <c r="E28" s="30">
        <f t="shared" si="2"/>
        <v>0</v>
      </c>
      <c r="F28" s="37">
        <v>0</v>
      </c>
      <c r="G28" s="37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36">
        <v>0</v>
      </c>
      <c r="D29" s="37">
        <v>12440.93</v>
      </c>
      <c r="E29" s="30">
        <f t="shared" si="2"/>
        <v>12440.93</v>
      </c>
      <c r="F29" s="37">
        <v>14153.93</v>
      </c>
      <c r="G29" s="37">
        <v>14153.93</v>
      </c>
      <c r="H29" s="34">
        <f t="shared" si="3"/>
        <v>-1713</v>
      </c>
    </row>
    <row r="30" spans="2:8" s="9" customFormat="1" ht="24" x14ac:dyDescent="0.2">
      <c r="B30" s="12" t="s">
        <v>32</v>
      </c>
      <c r="C30" s="7">
        <f>SUM(C31:C39)</f>
        <v>0</v>
      </c>
      <c r="D30" s="7">
        <f t="shared" ref="D30:H30" si="5">SUM(D31:D39)</f>
        <v>1767464.5499999998</v>
      </c>
      <c r="E30" s="29">
        <f t="shared" si="5"/>
        <v>1767464.5499999998</v>
      </c>
      <c r="F30" s="7">
        <f t="shared" si="5"/>
        <v>1990980.3800000001</v>
      </c>
      <c r="G30" s="7">
        <f t="shared" si="5"/>
        <v>1990980.3800000001</v>
      </c>
      <c r="H30" s="29">
        <f t="shared" si="5"/>
        <v>-223515.83000000007</v>
      </c>
    </row>
    <row r="31" spans="2:8" ht="12.75" x14ac:dyDescent="0.2">
      <c r="B31" s="10" t="s">
        <v>33</v>
      </c>
      <c r="C31" s="36">
        <v>0</v>
      </c>
      <c r="D31" s="37">
        <v>335605</v>
      </c>
      <c r="E31" s="30">
        <f t="shared" si="2"/>
        <v>335605</v>
      </c>
      <c r="F31" s="37">
        <v>373005.85</v>
      </c>
      <c r="G31" s="37">
        <v>373005.85</v>
      </c>
      <c r="H31" s="34">
        <f t="shared" si="3"/>
        <v>-37400.849999999977</v>
      </c>
    </row>
    <row r="32" spans="2:8" ht="12.75" x14ac:dyDescent="0.2">
      <c r="B32" s="10" t="s">
        <v>34</v>
      </c>
      <c r="C32" s="36">
        <v>0</v>
      </c>
      <c r="D32" s="37">
        <v>1250</v>
      </c>
      <c r="E32" s="30">
        <f t="shared" si="2"/>
        <v>1250</v>
      </c>
      <c r="F32" s="37">
        <v>4150</v>
      </c>
      <c r="G32" s="37">
        <v>4150</v>
      </c>
      <c r="H32" s="34">
        <f t="shared" si="3"/>
        <v>-2900</v>
      </c>
    </row>
    <row r="33" spans="2:8" ht="24" x14ac:dyDescent="0.2">
      <c r="B33" s="10" t="s">
        <v>35</v>
      </c>
      <c r="C33" s="36">
        <v>0</v>
      </c>
      <c r="D33" s="37">
        <v>1167289.9099999999</v>
      </c>
      <c r="E33" s="30">
        <f t="shared" si="2"/>
        <v>1167289.9099999999</v>
      </c>
      <c r="F33" s="37">
        <v>1165888.01</v>
      </c>
      <c r="G33" s="37">
        <v>1165888.01</v>
      </c>
      <c r="H33" s="34">
        <f t="shared" si="3"/>
        <v>1401.8999999999069</v>
      </c>
    </row>
    <row r="34" spans="2:8" ht="24.6" customHeight="1" x14ac:dyDescent="0.2">
      <c r="B34" s="10" t="s">
        <v>36</v>
      </c>
      <c r="C34" s="36">
        <v>0</v>
      </c>
      <c r="D34" s="37">
        <v>0</v>
      </c>
      <c r="E34" s="30">
        <f t="shared" si="2"/>
        <v>0</v>
      </c>
      <c r="F34" s="37">
        <v>2969.6</v>
      </c>
      <c r="G34" s="37">
        <v>2969.6</v>
      </c>
      <c r="H34" s="34">
        <f t="shared" si="3"/>
        <v>-2969.6</v>
      </c>
    </row>
    <row r="35" spans="2:8" ht="24" x14ac:dyDescent="0.2">
      <c r="B35" s="10" t="s">
        <v>37</v>
      </c>
      <c r="C35" s="36">
        <v>0</v>
      </c>
      <c r="D35" s="37">
        <v>253502.64</v>
      </c>
      <c r="E35" s="30">
        <f t="shared" si="2"/>
        <v>253502.64</v>
      </c>
      <c r="F35" s="37">
        <v>298983.32</v>
      </c>
      <c r="G35" s="37">
        <v>298983.32</v>
      </c>
      <c r="H35" s="34">
        <f t="shared" si="3"/>
        <v>-45480.679999999993</v>
      </c>
    </row>
    <row r="36" spans="2:8" ht="24" x14ac:dyDescent="0.2">
      <c r="B36" s="10" t="s">
        <v>38</v>
      </c>
      <c r="C36" s="36">
        <v>0</v>
      </c>
      <c r="D36" s="37">
        <v>0</v>
      </c>
      <c r="E36" s="30">
        <f t="shared" si="2"/>
        <v>0</v>
      </c>
      <c r="F36" s="37">
        <v>0</v>
      </c>
      <c r="G36" s="37">
        <v>0</v>
      </c>
      <c r="H36" s="34">
        <f t="shared" si="3"/>
        <v>0</v>
      </c>
    </row>
    <row r="37" spans="2:8" ht="12.75" x14ac:dyDescent="0.2">
      <c r="B37" s="10" t="s">
        <v>39</v>
      </c>
      <c r="C37" s="36">
        <v>0</v>
      </c>
      <c r="D37" s="37">
        <v>0</v>
      </c>
      <c r="E37" s="30">
        <f t="shared" si="2"/>
        <v>0</v>
      </c>
      <c r="F37" s="37">
        <v>136166.6</v>
      </c>
      <c r="G37" s="37">
        <v>136166.6</v>
      </c>
      <c r="H37" s="34">
        <f t="shared" si="3"/>
        <v>-136166.6</v>
      </c>
    </row>
    <row r="38" spans="2:8" ht="12.75" x14ac:dyDescent="0.2">
      <c r="B38" s="10" t="s">
        <v>40</v>
      </c>
      <c r="C38" s="36">
        <v>0</v>
      </c>
      <c r="D38" s="37">
        <v>0</v>
      </c>
      <c r="E38" s="30">
        <f t="shared" si="2"/>
        <v>0</v>
      </c>
      <c r="F38" s="37">
        <v>0</v>
      </c>
      <c r="G38" s="37">
        <v>0</v>
      </c>
      <c r="H38" s="34">
        <f t="shared" si="3"/>
        <v>0</v>
      </c>
    </row>
    <row r="39" spans="2:8" ht="12.75" x14ac:dyDescent="0.2">
      <c r="B39" s="10" t="s">
        <v>41</v>
      </c>
      <c r="C39" s="36">
        <v>0</v>
      </c>
      <c r="D39" s="37">
        <v>9817</v>
      </c>
      <c r="E39" s="30">
        <f t="shared" si="2"/>
        <v>9817</v>
      </c>
      <c r="F39" s="37">
        <v>9817</v>
      </c>
      <c r="G39" s="37">
        <v>9817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29379.83</v>
      </c>
      <c r="E40" s="29">
        <f t="shared" si="6"/>
        <v>29379.83</v>
      </c>
      <c r="F40" s="7">
        <f t="shared" si="6"/>
        <v>29379.83</v>
      </c>
      <c r="G40" s="7">
        <f t="shared" si="6"/>
        <v>29379.83</v>
      </c>
      <c r="H40" s="29">
        <f t="shared" si="6"/>
        <v>0</v>
      </c>
    </row>
    <row r="41" spans="2:8" ht="24" x14ac:dyDescent="0.2">
      <c r="B41" s="10" t="s">
        <v>43</v>
      </c>
      <c r="C41" s="36">
        <v>0</v>
      </c>
      <c r="D41" s="37">
        <v>9327.43</v>
      </c>
      <c r="E41" s="30">
        <f t="shared" si="2"/>
        <v>9327.43</v>
      </c>
      <c r="F41" s="37">
        <v>9327.43</v>
      </c>
      <c r="G41" s="37">
        <v>9327.43</v>
      </c>
      <c r="H41" s="34">
        <f t="shared" si="3"/>
        <v>0</v>
      </c>
    </row>
    <row r="42" spans="2:8" ht="12.75" x14ac:dyDescent="0.2">
      <c r="B42" s="10" t="s">
        <v>44</v>
      </c>
      <c r="C42" s="36">
        <v>0</v>
      </c>
      <c r="D42" s="37">
        <v>0</v>
      </c>
      <c r="E42" s="30">
        <f t="shared" si="2"/>
        <v>0</v>
      </c>
      <c r="F42" s="37">
        <v>0</v>
      </c>
      <c r="G42" s="37">
        <v>0</v>
      </c>
      <c r="H42" s="34">
        <f t="shared" si="3"/>
        <v>0</v>
      </c>
    </row>
    <row r="43" spans="2:8" ht="12.75" x14ac:dyDescent="0.2">
      <c r="B43" s="10" t="s">
        <v>45</v>
      </c>
      <c r="C43" s="36">
        <v>0</v>
      </c>
      <c r="D43" s="37">
        <v>0</v>
      </c>
      <c r="E43" s="30">
        <f t="shared" si="2"/>
        <v>0</v>
      </c>
      <c r="F43" s="37">
        <v>0</v>
      </c>
      <c r="G43" s="37">
        <v>0</v>
      </c>
      <c r="H43" s="34">
        <f t="shared" si="3"/>
        <v>0</v>
      </c>
    </row>
    <row r="44" spans="2:8" ht="12.75" x14ac:dyDescent="0.2">
      <c r="B44" s="10" t="s">
        <v>46</v>
      </c>
      <c r="C44" s="36">
        <v>0</v>
      </c>
      <c r="D44" s="37">
        <v>20052.400000000001</v>
      </c>
      <c r="E44" s="30">
        <f t="shared" si="2"/>
        <v>20052.400000000001</v>
      </c>
      <c r="F44" s="37">
        <v>20052.400000000001</v>
      </c>
      <c r="G44" s="37">
        <v>20052.400000000001</v>
      </c>
      <c r="H44" s="34">
        <f t="shared" si="3"/>
        <v>0</v>
      </c>
    </row>
    <row r="45" spans="2:8" ht="12.75" x14ac:dyDescent="0.2">
      <c r="B45" s="10" t="s">
        <v>47</v>
      </c>
      <c r="C45" s="36">
        <v>0</v>
      </c>
      <c r="D45" s="37">
        <v>0</v>
      </c>
      <c r="E45" s="30">
        <f t="shared" si="2"/>
        <v>0</v>
      </c>
      <c r="F45" s="25">
        <f t="shared" ref="F45:F49" si="7">SUM(D45:E45)</f>
        <v>0</v>
      </c>
      <c r="G45" s="25">
        <f t="shared" ref="G45:G49" si="8">SUM(E45:F45)</f>
        <v>0</v>
      </c>
      <c r="H45" s="34">
        <f t="shared" si="3"/>
        <v>0</v>
      </c>
    </row>
    <row r="46" spans="2:8" ht="24" x14ac:dyDescent="0.2">
      <c r="B46" s="10" t="s">
        <v>48</v>
      </c>
      <c r="C46" s="36">
        <v>0</v>
      </c>
      <c r="D46" s="37">
        <v>0</v>
      </c>
      <c r="E46" s="30">
        <f t="shared" si="2"/>
        <v>0</v>
      </c>
      <c r="F46" s="25">
        <f t="shared" si="7"/>
        <v>0</v>
      </c>
      <c r="G46" s="25">
        <f t="shared" si="8"/>
        <v>0</v>
      </c>
      <c r="H46" s="34">
        <f t="shared" si="3"/>
        <v>0</v>
      </c>
    </row>
    <row r="47" spans="2:8" ht="12.75" x14ac:dyDescent="0.2">
      <c r="B47" s="10" t="s">
        <v>49</v>
      </c>
      <c r="C47" s="36">
        <v>0</v>
      </c>
      <c r="D47" s="37">
        <v>0</v>
      </c>
      <c r="E47" s="30">
        <f t="shared" si="2"/>
        <v>0</v>
      </c>
      <c r="F47" s="25">
        <f t="shared" si="7"/>
        <v>0</v>
      </c>
      <c r="G47" s="25">
        <f t="shared" si="8"/>
        <v>0</v>
      </c>
      <c r="H47" s="34">
        <f t="shared" si="3"/>
        <v>0</v>
      </c>
    </row>
    <row r="48" spans="2:8" ht="12.75" x14ac:dyDescent="0.2">
      <c r="B48" s="10" t="s">
        <v>50</v>
      </c>
      <c r="C48" s="36">
        <v>0</v>
      </c>
      <c r="D48" s="37">
        <v>0</v>
      </c>
      <c r="E48" s="30">
        <f t="shared" si="2"/>
        <v>0</v>
      </c>
      <c r="F48" s="25">
        <f t="shared" si="7"/>
        <v>0</v>
      </c>
      <c r="G48" s="25">
        <f t="shared" si="8"/>
        <v>0</v>
      </c>
      <c r="H48" s="34">
        <f t="shared" si="3"/>
        <v>0</v>
      </c>
    </row>
    <row r="49" spans="2:8" ht="12.75" x14ac:dyDescent="0.2">
      <c r="B49" s="10" t="s">
        <v>51</v>
      </c>
      <c r="C49" s="36">
        <v>0</v>
      </c>
      <c r="D49" s="37">
        <v>0</v>
      </c>
      <c r="E49" s="30">
        <f t="shared" si="2"/>
        <v>0</v>
      </c>
      <c r="F49" s="25">
        <f t="shared" si="7"/>
        <v>0</v>
      </c>
      <c r="G49" s="25">
        <f t="shared" si="8"/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9">SUM(D51:D59)</f>
        <v>1194271.33</v>
      </c>
      <c r="E50" s="29">
        <f t="shared" si="9"/>
        <v>1194271.33</v>
      </c>
      <c r="F50" s="7">
        <f t="shared" si="9"/>
        <v>1193871.33</v>
      </c>
      <c r="G50" s="7">
        <f t="shared" si="9"/>
        <v>1193871.33</v>
      </c>
      <c r="H50" s="29">
        <f t="shared" si="9"/>
        <v>400</v>
      </c>
    </row>
    <row r="51" spans="2:8" ht="12.75" x14ac:dyDescent="0.2">
      <c r="B51" s="10" t="s">
        <v>53</v>
      </c>
      <c r="C51" s="36">
        <v>0</v>
      </c>
      <c r="D51" s="37">
        <v>326609.73</v>
      </c>
      <c r="E51" s="30">
        <f t="shared" si="2"/>
        <v>326609.73</v>
      </c>
      <c r="F51" s="37">
        <v>326209.73</v>
      </c>
      <c r="G51" s="37">
        <v>326209.73</v>
      </c>
      <c r="H51" s="34">
        <f t="shared" si="3"/>
        <v>400</v>
      </c>
    </row>
    <row r="52" spans="2:8" ht="12.75" x14ac:dyDescent="0.2">
      <c r="B52" s="10" t="s">
        <v>54</v>
      </c>
      <c r="C52" s="36">
        <v>0</v>
      </c>
      <c r="D52" s="37">
        <v>861311.6</v>
      </c>
      <c r="E52" s="30">
        <f t="shared" si="2"/>
        <v>861311.6</v>
      </c>
      <c r="F52" s="37">
        <v>861311.6</v>
      </c>
      <c r="G52" s="37">
        <v>861311.6</v>
      </c>
      <c r="H52" s="34">
        <f t="shared" si="3"/>
        <v>0</v>
      </c>
    </row>
    <row r="53" spans="2:8" ht="24" x14ac:dyDescent="0.2">
      <c r="B53" s="10" t="s">
        <v>55</v>
      </c>
      <c r="C53" s="25">
        <f t="shared" si="2"/>
        <v>0</v>
      </c>
      <c r="D53" s="25">
        <f t="shared" si="2"/>
        <v>0</v>
      </c>
      <c r="E53" s="30">
        <f t="shared" si="2"/>
        <v>0</v>
      </c>
      <c r="F53" s="25">
        <f t="shared" ref="F53:F55" si="10">SUM(D53:E53)</f>
        <v>0</v>
      </c>
      <c r="G53" s="25">
        <f t="shared" ref="G53:G55" si="11">SUM(E53:F53)</f>
        <v>0</v>
      </c>
      <c r="H53" s="34">
        <f t="shared" si="3"/>
        <v>0</v>
      </c>
    </row>
    <row r="54" spans="2:8" x14ac:dyDescent="0.2">
      <c r="B54" s="10" t="s">
        <v>56</v>
      </c>
      <c r="C54" s="25">
        <f t="shared" si="2"/>
        <v>0</v>
      </c>
      <c r="D54" s="25">
        <f t="shared" si="2"/>
        <v>0</v>
      </c>
      <c r="E54" s="30">
        <f t="shared" si="2"/>
        <v>0</v>
      </c>
      <c r="F54" s="25">
        <f t="shared" si="10"/>
        <v>0</v>
      </c>
      <c r="G54" s="25">
        <f t="shared" si="11"/>
        <v>0</v>
      </c>
      <c r="H54" s="34">
        <f t="shared" si="3"/>
        <v>0</v>
      </c>
    </row>
    <row r="55" spans="2:8" x14ac:dyDescent="0.2">
      <c r="B55" s="10" t="s">
        <v>57</v>
      </c>
      <c r="C55" s="25">
        <f t="shared" si="2"/>
        <v>0</v>
      </c>
      <c r="D55" s="25">
        <f t="shared" si="2"/>
        <v>0</v>
      </c>
      <c r="E55" s="30">
        <f t="shared" si="2"/>
        <v>0</v>
      </c>
      <c r="F55" s="25">
        <f t="shared" si="10"/>
        <v>0</v>
      </c>
      <c r="G55" s="25">
        <f t="shared" si="11"/>
        <v>0</v>
      </c>
      <c r="H55" s="34">
        <f t="shared" si="3"/>
        <v>0</v>
      </c>
    </row>
    <row r="56" spans="2:8" ht="12.75" x14ac:dyDescent="0.2">
      <c r="B56" s="10" t="s">
        <v>58</v>
      </c>
      <c r="C56" s="36">
        <v>0</v>
      </c>
      <c r="D56" s="37">
        <v>6350</v>
      </c>
      <c r="E56" s="30">
        <f t="shared" si="2"/>
        <v>6350</v>
      </c>
      <c r="F56" s="37">
        <v>6350</v>
      </c>
      <c r="G56" s="37">
        <v>6350</v>
      </c>
      <c r="H56" s="34">
        <f t="shared" si="3"/>
        <v>0</v>
      </c>
    </row>
    <row r="57" spans="2:8" ht="12.75" x14ac:dyDescent="0.2">
      <c r="B57" s="10" t="s">
        <v>59</v>
      </c>
      <c r="C57" s="36">
        <v>0</v>
      </c>
      <c r="D57" s="37">
        <v>0</v>
      </c>
      <c r="E57" s="30">
        <f t="shared" si="2"/>
        <v>0</v>
      </c>
      <c r="F57" s="37">
        <v>0</v>
      </c>
      <c r="G57" s="37">
        <v>0</v>
      </c>
      <c r="H57" s="34">
        <f t="shared" si="3"/>
        <v>0</v>
      </c>
    </row>
    <row r="58" spans="2:8" ht="12.75" x14ac:dyDescent="0.2">
      <c r="B58" s="10" t="s">
        <v>60</v>
      </c>
      <c r="C58" s="36">
        <v>0</v>
      </c>
      <c r="D58" s="37">
        <v>0</v>
      </c>
      <c r="E58" s="30">
        <f t="shared" si="2"/>
        <v>0</v>
      </c>
      <c r="F58" s="37">
        <v>0</v>
      </c>
      <c r="G58" s="37">
        <v>0</v>
      </c>
      <c r="H58" s="34">
        <f t="shared" si="3"/>
        <v>0</v>
      </c>
    </row>
    <row r="59" spans="2:8" ht="12.75" x14ac:dyDescent="0.2">
      <c r="B59" s="10" t="s">
        <v>61</v>
      </c>
      <c r="C59" s="36">
        <v>0</v>
      </c>
      <c r="D59" s="37">
        <v>0</v>
      </c>
      <c r="E59" s="30">
        <f t="shared" si="2"/>
        <v>0</v>
      </c>
      <c r="F59" s="37">
        <v>0</v>
      </c>
      <c r="G59" s="37">
        <v>0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12">SUM(D61:D63)</f>
        <v>0</v>
      </c>
      <c r="E60" s="29">
        <f t="shared" si="12"/>
        <v>0</v>
      </c>
      <c r="F60" s="7">
        <f t="shared" si="12"/>
        <v>0</v>
      </c>
      <c r="G60" s="7">
        <f t="shared" si="12"/>
        <v>0</v>
      </c>
      <c r="H60" s="29">
        <f t="shared" si="12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13">SUM(D65:D72)</f>
        <v>0</v>
      </c>
      <c r="E64" s="29">
        <f t="shared" si="13"/>
        <v>0</v>
      </c>
      <c r="F64" s="7">
        <f t="shared" si="13"/>
        <v>0</v>
      </c>
      <c r="G64" s="7">
        <f t="shared" si="13"/>
        <v>0</v>
      </c>
      <c r="H64" s="29">
        <f t="shared" si="13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4">SUM(D74:D76)</f>
        <v>23478143.300000001</v>
      </c>
      <c r="E73" s="29">
        <f t="shared" si="14"/>
        <v>23478143.300000001</v>
      </c>
      <c r="F73" s="7">
        <f t="shared" si="14"/>
        <v>1731552.51</v>
      </c>
      <c r="G73" s="7">
        <f t="shared" si="14"/>
        <v>1731552.51</v>
      </c>
      <c r="H73" s="29">
        <f t="shared" si="14"/>
        <v>21746590.789999999</v>
      </c>
    </row>
    <row r="74" spans="2:8" ht="12.75" x14ac:dyDescent="0.2">
      <c r="B74" s="15" t="s">
        <v>76</v>
      </c>
      <c r="C74" s="36"/>
      <c r="D74" s="37"/>
      <c r="E74" s="30">
        <f t="shared" si="2"/>
        <v>0</v>
      </c>
      <c r="F74" s="37"/>
      <c r="G74" s="37"/>
      <c r="H74" s="34">
        <f t="shared" si="3"/>
        <v>0</v>
      </c>
    </row>
    <row r="75" spans="2:8" ht="12.75" x14ac:dyDescent="0.2">
      <c r="B75" s="15" t="s">
        <v>77</v>
      </c>
      <c r="C75" s="36"/>
      <c r="D75" s="37"/>
      <c r="E75" s="30">
        <f t="shared" si="2"/>
        <v>0</v>
      </c>
      <c r="F75" s="37"/>
      <c r="G75" s="37"/>
      <c r="H75" s="34">
        <f t="shared" si="3"/>
        <v>0</v>
      </c>
    </row>
    <row r="76" spans="2:8" ht="12.75" x14ac:dyDescent="0.2">
      <c r="B76" s="15" t="s">
        <v>78</v>
      </c>
      <c r="C76" s="36">
        <v>0</v>
      </c>
      <c r="D76" s="37">
        <v>23478143.300000001</v>
      </c>
      <c r="E76" s="30">
        <f t="shared" si="2"/>
        <v>23478143.300000001</v>
      </c>
      <c r="F76" s="37">
        <v>1731552.51</v>
      </c>
      <c r="G76" s="37">
        <v>1731552.51</v>
      </c>
      <c r="H76" s="34">
        <f t="shared" si="3"/>
        <v>21746590.789999999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5">SUM(D78:D84)</f>
        <v>0</v>
      </c>
      <c r="E77" s="29">
        <f t="shared" si="15"/>
        <v>0</v>
      </c>
      <c r="F77" s="7">
        <f t="shared" si="15"/>
        <v>0</v>
      </c>
      <c r="G77" s="7">
        <f t="shared" si="15"/>
        <v>0</v>
      </c>
      <c r="H77" s="29">
        <f t="shared" si="15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6">SUM(C80:D80)</f>
        <v>0</v>
      </c>
      <c r="F80" s="26">
        <v>0</v>
      </c>
      <c r="G80" s="25">
        <v>0</v>
      </c>
      <c r="H80" s="34">
        <f t="shared" ref="H80:H84" si="17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6"/>
        <v>0</v>
      </c>
      <c r="F81" s="26">
        <v>0</v>
      </c>
      <c r="G81" s="25">
        <v>0</v>
      </c>
      <c r="H81" s="34">
        <f t="shared" si="17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6"/>
        <v>0</v>
      </c>
      <c r="F82" s="26">
        <v>0</v>
      </c>
      <c r="G82" s="25">
        <v>0</v>
      </c>
      <c r="H82" s="34">
        <f t="shared" si="17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6"/>
        <v>0</v>
      </c>
      <c r="F83" s="26">
        <v>0</v>
      </c>
      <c r="G83" s="25">
        <v>0</v>
      </c>
      <c r="H83" s="34">
        <f t="shared" si="17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6"/>
        <v>0</v>
      </c>
      <c r="F84" s="26">
        <v>0</v>
      </c>
      <c r="G84" s="25">
        <v>0</v>
      </c>
      <c r="H84" s="34">
        <f t="shared" si="17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10470158.42</v>
      </c>
      <c r="D85" s="17">
        <f t="shared" ref="D85:H85" si="18">SUM(D86,D94,D104,D114,D124,D134,D138,D147,D151)</f>
        <v>0</v>
      </c>
      <c r="E85" s="31">
        <f t="shared" si="18"/>
        <v>10470158.42</v>
      </c>
      <c r="F85" s="17">
        <f t="shared" si="18"/>
        <v>1036632.3899999999</v>
      </c>
      <c r="G85" s="17">
        <f t="shared" si="18"/>
        <v>1036632.3899999999</v>
      </c>
      <c r="H85" s="31">
        <f t="shared" si="18"/>
        <v>9433526.0300000012</v>
      </c>
      <c r="M85" s="18"/>
    </row>
    <row r="86" spans="2:13" x14ac:dyDescent="0.2">
      <c r="B86" s="19" t="s">
        <v>14</v>
      </c>
      <c r="C86" s="7">
        <f>SUM(C87:C93)</f>
        <v>8602536.3000000007</v>
      </c>
      <c r="D86" s="7">
        <f t="shared" ref="D86:H86" si="19">SUM(D87:D93)</f>
        <v>0</v>
      </c>
      <c r="E86" s="29">
        <f t="shared" si="19"/>
        <v>8602536.3000000007</v>
      </c>
      <c r="F86" s="7">
        <f t="shared" si="19"/>
        <v>1032647.44</v>
      </c>
      <c r="G86" s="7">
        <f t="shared" si="19"/>
        <v>1032647.44</v>
      </c>
      <c r="H86" s="29">
        <f t="shared" si="19"/>
        <v>7569888.8600000003</v>
      </c>
    </row>
    <row r="87" spans="2:13" ht="24" x14ac:dyDescent="0.2">
      <c r="B87" s="10" t="s">
        <v>15</v>
      </c>
      <c r="C87" s="25">
        <v>4020870.47</v>
      </c>
      <c r="D87" s="25">
        <v>0</v>
      </c>
      <c r="E87" s="30">
        <f>SUM(C87:D87)</f>
        <v>4020870.47</v>
      </c>
      <c r="F87" s="26">
        <v>426736.62</v>
      </c>
      <c r="G87" s="26">
        <v>426736.62</v>
      </c>
      <c r="H87" s="34">
        <f t="shared" ref="H87:H153" si="20">SUM(E87-F87)</f>
        <v>3594133.85</v>
      </c>
    </row>
    <row r="88" spans="2:13" ht="24.6" customHeight="1" x14ac:dyDescent="0.2">
      <c r="B88" s="10" t="s">
        <v>16</v>
      </c>
      <c r="C88" s="25">
        <v>0</v>
      </c>
      <c r="D88" s="25">
        <v>0</v>
      </c>
      <c r="E88" s="30">
        <f t="shared" ref="E88:E153" si="21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2980075.69</v>
      </c>
      <c r="D89" s="25">
        <v>0</v>
      </c>
      <c r="E89" s="30">
        <f t="shared" si="21"/>
        <v>2980075.69</v>
      </c>
      <c r="F89" s="26">
        <v>404204.74</v>
      </c>
      <c r="G89" s="26">
        <v>404204.74</v>
      </c>
      <c r="H89" s="34">
        <f t="shared" si="20"/>
        <v>2575870.9500000002</v>
      </c>
    </row>
    <row r="90" spans="2:13" x14ac:dyDescent="0.2">
      <c r="B90" s="10" t="s">
        <v>18</v>
      </c>
      <c r="C90" s="25">
        <v>1397714.14</v>
      </c>
      <c r="D90" s="25">
        <v>0</v>
      </c>
      <c r="E90" s="30">
        <f t="shared" si="21"/>
        <v>1397714.14</v>
      </c>
      <c r="F90" s="26">
        <v>186730.08</v>
      </c>
      <c r="G90" s="26">
        <v>186730.08</v>
      </c>
      <c r="H90" s="34">
        <f t="shared" si="20"/>
        <v>1210984.0599999998</v>
      </c>
    </row>
    <row r="91" spans="2:13" x14ac:dyDescent="0.2">
      <c r="B91" s="10" t="s">
        <v>19</v>
      </c>
      <c r="C91" s="25">
        <v>173276</v>
      </c>
      <c r="D91" s="25">
        <v>0</v>
      </c>
      <c r="E91" s="30">
        <f t="shared" si="21"/>
        <v>173276</v>
      </c>
      <c r="F91" s="26">
        <v>14976</v>
      </c>
      <c r="G91" s="26">
        <v>14976</v>
      </c>
      <c r="H91" s="34">
        <f t="shared" si="20"/>
        <v>158300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21"/>
        <v>0</v>
      </c>
      <c r="F92" s="26">
        <v>0</v>
      </c>
      <c r="G92" s="26">
        <v>0</v>
      </c>
      <c r="H92" s="34">
        <f t="shared" si="20"/>
        <v>0</v>
      </c>
    </row>
    <row r="93" spans="2:13" x14ac:dyDescent="0.2">
      <c r="B93" s="10" t="s">
        <v>21</v>
      </c>
      <c r="C93" s="25">
        <v>30600</v>
      </c>
      <c r="D93" s="25">
        <v>0</v>
      </c>
      <c r="E93" s="30">
        <f t="shared" si="21"/>
        <v>30600</v>
      </c>
      <c r="F93" s="26">
        <v>0</v>
      </c>
      <c r="G93" s="26">
        <v>0</v>
      </c>
      <c r="H93" s="34">
        <f t="shared" si="20"/>
        <v>30600</v>
      </c>
    </row>
    <row r="94" spans="2:13" ht="24" x14ac:dyDescent="0.2">
      <c r="B94" s="20" t="s">
        <v>22</v>
      </c>
      <c r="C94" s="7">
        <f>SUM(C95:C103)</f>
        <v>612222.36</v>
      </c>
      <c r="D94" s="7">
        <f t="shared" ref="D94:H94" si="22">SUM(D95:D103)</f>
        <v>0</v>
      </c>
      <c r="E94" s="29">
        <f t="shared" si="22"/>
        <v>612222.36</v>
      </c>
      <c r="F94" s="7">
        <f t="shared" si="22"/>
        <v>0</v>
      </c>
      <c r="G94" s="7">
        <f t="shared" si="22"/>
        <v>0</v>
      </c>
      <c r="H94" s="29">
        <f t="shared" si="22"/>
        <v>612222.36</v>
      </c>
    </row>
    <row r="95" spans="2:13" ht="24" x14ac:dyDescent="0.2">
      <c r="B95" s="10" t="s">
        <v>23</v>
      </c>
      <c r="C95" s="25">
        <v>200000</v>
      </c>
      <c r="D95" s="37">
        <v>0</v>
      </c>
      <c r="E95" s="30">
        <f t="shared" si="21"/>
        <v>200000</v>
      </c>
      <c r="F95" s="37">
        <v>0</v>
      </c>
      <c r="G95" s="37">
        <v>0</v>
      </c>
      <c r="H95" s="34">
        <f t="shared" si="20"/>
        <v>200000</v>
      </c>
    </row>
    <row r="96" spans="2:13" ht="12.75" x14ac:dyDescent="0.2">
      <c r="B96" s="10" t="s">
        <v>24</v>
      </c>
      <c r="C96" s="25">
        <v>110000</v>
      </c>
      <c r="D96" s="37">
        <v>0</v>
      </c>
      <c r="E96" s="30">
        <f t="shared" si="21"/>
        <v>110000</v>
      </c>
      <c r="F96" s="37">
        <v>0</v>
      </c>
      <c r="G96" s="37">
        <v>0</v>
      </c>
      <c r="H96" s="34">
        <f t="shared" si="20"/>
        <v>110000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21"/>
        <v>0</v>
      </c>
      <c r="F97" s="26">
        <v>0</v>
      </c>
      <c r="G97" s="26">
        <v>0</v>
      </c>
      <c r="H97" s="34">
        <f t="shared" si="20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21"/>
        <v>0</v>
      </c>
      <c r="F98" s="26">
        <v>0</v>
      </c>
      <c r="G98" s="26">
        <v>0</v>
      </c>
      <c r="H98" s="34">
        <f t="shared" si="20"/>
        <v>0</v>
      </c>
    </row>
    <row r="99" spans="2:18" ht="24" x14ac:dyDescent="0.2">
      <c r="B99" s="10" t="s">
        <v>27</v>
      </c>
      <c r="C99" s="25">
        <v>0</v>
      </c>
      <c r="D99" s="25">
        <v>0</v>
      </c>
      <c r="E99" s="30">
        <f t="shared" si="21"/>
        <v>0</v>
      </c>
      <c r="F99" s="26">
        <v>0</v>
      </c>
      <c r="G99" s="26">
        <v>0</v>
      </c>
      <c r="H99" s="34">
        <f t="shared" si="20"/>
        <v>0</v>
      </c>
      <c r="J99" s="21"/>
    </row>
    <row r="100" spans="2:18" x14ac:dyDescent="0.2">
      <c r="B100" s="10" t="s">
        <v>28</v>
      </c>
      <c r="C100" s="25">
        <v>287222.36</v>
      </c>
      <c r="D100" s="25">
        <v>0</v>
      </c>
      <c r="E100" s="30">
        <f t="shared" si="21"/>
        <v>287222.36</v>
      </c>
      <c r="F100" s="26">
        <v>0</v>
      </c>
      <c r="G100" s="26">
        <v>0</v>
      </c>
      <c r="H100" s="34">
        <f t="shared" si="20"/>
        <v>287222.36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21"/>
        <v>0</v>
      </c>
      <c r="F101" s="26">
        <v>0</v>
      </c>
      <c r="G101" s="26">
        <v>0</v>
      </c>
      <c r="H101" s="34">
        <f t="shared" si="20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21"/>
        <v>0</v>
      </c>
      <c r="F102" s="26">
        <v>0</v>
      </c>
      <c r="G102" s="26">
        <v>0</v>
      </c>
      <c r="H102" s="34">
        <f t="shared" si="20"/>
        <v>0</v>
      </c>
    </row>
    <row r="103" spans="2:18" ht="24.6" customHeight="1" x14ac:dyDescent="0.2">
      <c r="B103" s="10" t="s">
        <v>31</v>
      </c>
      <c r="C103" s="25">
        <v>15000</v>
      </c>
      <c r="D103" s="25">
        <v>0</v>
      </c>
      <c r="E103" s="30">
        <f t="shared" si="21"/>
        <v>15000</v>
      </c>
      <c r="F103" s="26">
        <v>0</v>
      </c>
      <c r="G103" s="26">
        <v>0</v>
      </c>
      <c r="H103" s="34">
        <f t="shared" si="20"/>
        <v>15000</v>
      </c>
    </row>
    <row r="104" spans="2:18" ht="24" x14ac:dyDescent="0.2">
      <c r="B104" s="20" t="s">
        <v>32</v>
      </c>
      <c r="C104" s="7">
        <f>SUM(C105:C113)</f>
        <v>1236200</v>
      </c>
      <c r="D104" s="7">
        <f t="shared" ref="D104:H104" si="23">SUM(D105:D113)</f>
        <v>0</v>
      </c>
      <c r="E104" s="29">
        <f t="shared" si="23"/>
        <v>1236200</v>
      </c>
      <c r="F104" s="7">
        <f t="shared" si="23"/>
        <v>0</v>
      </c>
      <c r="G104" s="7">
        <f t="shared" si="23"/>
        <v>0</v>
      </c>
      <c r="H104" s="29">
        <f t="shared" si="23"/>
        <v>1236200</v>
      </c>
    </row>
    <row r="105" spans="2:18" ht="12.75" x14ac:dyDescent="0.2">
      <c r="B105" s="10" t="s">
        <v>33</v>
      </c>
      <c r="C105" s="25">
        <v>96600</v>
      </c>
      <c r="D105" s="37">
        <v>0</v>
      </c>
      <c r="E105" s="30">
        <f t="shared" si="21"/>
        <v>96600</v>
      </c>
      <c r="F105" s="37">
        <v>0</v>
      </c>
      <c r="G105" s="37">
        <v>0</v>
      </c>
      <c r="H105" s="34">
        <f t="shared" si="20"/>
        <v>96600</v>
      </c>
    </row>
    <row r="106" spans="2:18" ht="12.75" x14ac:dyDescent="0.2">
      <c r="B106" s="10" t="s">
        <v>34</v>
      </c>
      <c r="C106" s="25">
        <v>17400</v>
      </c>
      <c r="D106" s="37">
        <v>0</v>
      </c>
      <c r="E106" s="30">
        <f t="shared" si="21"/>
        <v>17400</v>
      </c>
      <c r="F106" s="37">
        <v>0</v>
      </c>
      <c r="G106" s="37">
        <v>0</v>
      </c>
      <c r="H106" s="34">
        <f t="shared" si="20"/>
        <v>17400</v>
      </c>
    </row>
    <row r="107" spans="2:18" ht="24" x14ac:dyDescent="0.2">
      <c r="B107" s="10" t="s">
        <v>35</v>
      </c>
      <c r="C107" s="25">
        <v>52200</v>
      </c>
      <c r="D107" s="37">
        <v>0</v>
      </c>
      <c r="E107" s="30">
        <f t="shared" si="21"/>
        <v>52200</v>
      </c>
      <c r="F107" s="37">
        <v>0</v>
      </c>
      <c r="G107" s="37">
        <v>0</v>
      </c>
      <c r="H107" s="34">
        <f t="shared" si="20"/>
        <v>52200</v>
      </c>
    </row>
    <row r="108" spans="2:18" ht="24" x14ac:dyDescent="0.2">
      <c r="B108" s="10" t="s">
        <v>36</v>
      </c>
      <c r="C108" s="25">
        <v>140000</v>
      </c>
      <c r="D108" s="37">
        <v>0</v>
      </c>
      <c r="E108" s="30">
        <f t="shared" si="21"/>
        <v>140000</v>
      </c>
      <c r="F108" s="37">
        <v>0</v>
      </c>
      <c r="G108" s="37">
        <v>0</v>
      </c>
      <c r="H108" s="34">
        <f t="shared" si="20"/>
        <v>140000</v>
      </c>
    </row>
    <row r="109" spans="2:18" ht="24" x14ac:dyDescent="0.2">
      <c r="B109" s="10" t="s">
        <v>37</v>
      </c>
      <c r="C109" s="25">
        <v>150000</v>
      </c>
      <c r="D109" s="37">
        <v>0</v>
      </c>
      <c r="E109" s="30">
        <f t="shared" si="21"/>
        <v>150000</v>
      </c>
      <c r="F109" s="37">
        <v>0</v>
      </c>
      <c r="G109" s="37">
        <v>0</v>
      </c>
      <c r="H109" s="34">
        <f t="shared" si="20"/>
        <v>150000</v>
      </c>
    </row>
    <row r="110" spans="2:18" ht="24" x14ac:dyDescent="0.2">
      <c r="B110" s="10" t="s">
        <v>38</v>
      </c>
      <c r="C110" s="25">
        <v>0</v>
      </c>
      <c r="D110" s="37">
        <v>0</v>
      </c>
      <c r="E110" s="30">
        <f t="shared" si="21"/>
        <v>0</v>
      </c>
      <c r="F110" s="37">
        <v>0</v>
      </c>
      <c r="G110" s="37">
        <v>0</v>
      </c>
      <c r="H110" s="34">
        <f t="shared" si="20"/>
        <v>0</v>
      </c>
    </row>
    <row r="111" spans="2:18" ht="12.75" x14ac:dyDescent="0.2">
      <c r="B111" s="10" t="s">
        <v>39</v>
      </c>
      <c r="C111" s="25">
        <v>780000</v>
      </c>
      <c r="D111" s="37">
        <v>0</v>
      </c>
      <c r="E111" s="30">
        <f t="shared" si="21"/>
        <v>780000</v>
      </c>
      <c r="F111" s="37">
        <v>0</v>
      </c>
      <c r="G111" s="37">
        <v>0</v>
      </c>
      <c r="H111" s="34">
        <f t="shared" si="20"/>
        <v>780000</v>
      </c>
    </row>
    <row r="112" spans="2:18" ht="12.75" x14ac:dyDescent="0.2">
      <c r="B112" s="10" t="s">
        <v>40</v>
      </c>
      <c r="C112" s="25">
        <v>0</v>
      </c>
      <c r="D112" s="37">
        <v>0</v>
      </c>
      <c r="E112" s="30">
        <f t="shared" si="21"/>
        <v>0</v>
      </c>
      <c r="F112" s="37">
        <v>0</v>
      </c>
      <c r="G112" s="37">
        <v>0</v>
      </c>
      <c r="H112" s="34">
        <f t="shared" si="20"/>
        <v>0</v>
      </c>
      <c r="J112" s="21"/>
    </row>
    <row r="113" spans="2:8" ht="12.75" x14ac:dyDescent="0.2">
      <c r="B113" s="10" t="s">
        <v>41</v>
      </c>
      <c r="C113" s="25">
        <v>0</v>
      </c>
      <c r="D113" s="37">
        <v>0</v>
      </c>
      <c r="E113" s="30">
        <f t="shared" si="21"/>
        <v>0</v>
      </c>
      <c r="F113" s="37">
        <v>0</v>
      </c>
      <c r="G113" s="37">
        <v>0</v>
      </c>
      <c r="H113" s="34">
        <f t="shared" si="20"/>
        <v>0</v>
      </c>
    </row>
    <row r="114" spans="2:8" ht="29.25" customHeight="1" x14ac:dyDescent="0.2">
      <c r="B114" s="20" t="s">
        <v>42</v>
      </c>
      <c r="C114" s="7">
        <f>SUM(C115:C123)</f>
        <v>19199.759999999998</v>
      </c>
      <c r="D114" s="7">
        <f t="shared" ref="D114:H114" si="24">SUM(D115:D123)</f>
        <v>0</v>
      </c>
      <c r="E114" s="29">
        <f t="shared" si="24"/>
        <v>19199.759999999998</v>
      </c>
      <c r="F114" s="7">
        <f t="shared" si="24"/>
        <v>3984.95</v>
      </c>
      <c r="G114" s="7">
        <f t="shared" si="24"/>
        <v>3984.95</v>
      </c>
      <c r="H114" s="29">
        <f t="shared" si="24"/>
        <v>15214.809999999998</v>
      </c>
    </row>
    <row r="115" spans="2:8" ht="24" x14ac:dyDescent="0.2">
      <c r="B115" s="10" t="s">
        <v>43</v>
      </c>
      <c r="C115" s="25">
        <v>19199.759999999998</v>
      </c>
      <c r="D115" s="25">
        <v>0</v>
      </c>
      <c r="E115" s="30">
        <f t="shared" si="21"/>
        <v>19199.759999999998</v>
      </c>
      <c r="F115" s="26">
        <v>3984.95</v>
      </c>
      <c r="G115" s="26">
        <v>3984.95</v>
      </c>
      <c r="H115" s="34">
        <f t="shared" si="20"/>
        <v>15214.809999999998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21"/>
        <v>0</v>
      </c>
      <c r="F116" s="26">
        <v>0</v>
      </c>
      <c r="G116" s="26">
        <v>0</v>
      </c>
      <c r="H116" s="34">
        <f t="shared" si="20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21"/>
        <v>0</v>
      </c>
      <c r="F117" s="26">
        <v>0</v>
      </c>
      <c r="G117" s="26">
        <v>0</v>
      </c>
      <c r="H117" s="34">
        <f t="shared" si="20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21"/>
        <v>0</v>
      </c>
      <c r="F118" s="26">
        <v>0</v>
      </c>
      <c r="G118" s="26">
        <v>0</v>
      </c>
      <c r="H118" s="34">
        <f t="shared" si="20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21"/>
        <v>0</v>
      </c>
      <c r="F119" s="26">
        <v>0</v>
      </c>
      <c r="G119" s="26">
        <v>0</v>
      </c>
      <c r="H119" s="34">
        <f t="shared" si="20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21"/>
        <v>0</v>
      </c>
      <c r="F120" s="26">
        <v>0</v>
      </c>
      <c r="G120" s="26">
        <v>0</v>
      </c>
      <c r="H120" s="34">
        <f t="shared" si="20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21"/>
        <v>0</v>
      </c>
      <c r="F121" s="26">
        <v>0</v>
      </c>
      <c r="G121" s="26">
        <v>0</v>
      </c>
      <c r="H121" s="34">
        <f t="shared" si="20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21"/>
        <v>0</v>
      </c>
      <c r="F122" s="26">
        <v>0</v>
      </c>
      <c r="G122" s="26">
        <v>0</v>
      </c>
      <c r="H122" s="34">
        <f t="shared" si="20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21"/>
        <v>0</v>
      </c>
      <c r="F123" s="26">
        <v>0</v>
      </c>
      <c r="G123" s="26">
        <v>0</v>
      </c>
      <c r="H123" s="34">
        <f t="shared" si="20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5">SUM(D125:D133)</f>
        <v>0</v>
      </c>
      <c r="E124" s="29">
        <f t="shared" si="25"/>
        <v>0</v>
      </c>
      <c r="F124" s="7">
        <f t="shared" si="25"/>
        <v>0</v>
      </c>
      <c r="G124" s="7">
        <f t="shared" si="25"/>
        <v>0</v>
      </c>
      <c r="H124" s="29">
        <f t="shared" si="25"/>
        <v>0</v>
      </c>
    </row>
    <row r="125" spans="2:8" x14ac:dyDescent="0.2">
      <c r="B125" s="10" t="s">
        <v>53</v>
      </c>
      <c r="C125" s="25">
        <v>0</v>
      </c>
      <c r="D125" s="25">
        <v>0</v>
      </c>
      <c r="E125" s="30">
        <f t="shared" si="21"/>
        <v>0</v>
      </c>
      <c r="F125" s="25">
        <v>0</v>
      </c>
      <c r="G125" s="25">
        <v>0</v>
      </c>
      <c r="H125" s="34">
        <f t="shared" si="20"/>
        <v>0</v>
      </c>
    </row>
    <row r="126" spans="2:8" x14ac:dyDescent="0.2">
      <c r="B126" s="10" t="s">
        <v>54</v>
      </c>
      <c r="C126" s="25">
        <v>0</v>
      </c>
      <c r="D126" s="25">
        <v>0</v>
      </c>
      <c r="E126" s="30">
        <f t="shared" si="21"/>
        <v>0</v>
      </c>
      <c r="F126" s="25">
        <v>0</v>
      </c>
      <c r="G126" s="25">
        <v>0</v>
      </c>
      <c r="H126" s="34">
        <f t="shared" si="20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21"/>
        <v>0</v>
      </c>
      <c r="F127" s="26">
        <v>0</v>
      </c>
      <c r="G127" s="26">
        <v>0</v>
      </c>
      <c r="H127" s="34">
        <f t="shared" si="20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21"/>
        <v>0</v>
      </c>
      <c r="F128" s="26">
        <v>0</v>
      </c>
      <c r="G128" s="26">
        <v>0</v>
      </c>
      <c r="H128" s="34">
        <f t="shared" si="20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21"/>
        <v>0</v>
      </c>
      <c r="F129" s="26">
        <v>0</v>
      </c>
      <c r="G129" s="26">
        <v>0</v>
      </c>
      <c r="H129" s="34">
        <f t="shared" si="20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21"/>
        <v>0</v>
      </c>
      <c r="F130" s="26">
        <v>0</v>
      </c>
      <c r="G130" s="26">
        <v>0</v>
      </c>
      <c r="H130" s="34">
        <f t="shared" si="20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21"/>
        <v>0</v>
      </c>
      <c r="F131" s="26">
        <v>0</v>
      </c>
      <c r="G131" s="25">
        <v>0</v>
      </c>
      <c r="H131" s="34">
        <f t="shared" si="20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21"/>
        <v>0</v>
      </c>
      <c r="F132" s="26">
        <v>0</v>
      </c>
      <c r="G132" s="25">
        <v>0</v>
      </c>
      <c r="H132" s="34">
        <f t="shared" si="20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21"/>
        <v>0</v>
      </c>
      <c r="F133" s="25">
        <v>0</v>
      </c>
      <c r="G133" s="25">
        <v>0</v>
      </c>
      <c r="H133" s="34">
        <f t="shared" si="20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6">SUM(D135:D137)</f>
        <v>0</v>
      </c>
      <c r="E134" s="29">
        <f t="shared" si="26"/>
        <v>0</v>
      </c>
      <c r="F134" s="7">
        <f t="shared" si="26"/>
        <v>0</v>
      </c>
      <c r="G134" s="7">
        <f t="shared" si="26"/>
        <v>0</v>
      </c>
      <c r="H134" s="29">
        <f t="shared" si="26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21"/>
        <v>0</v>
      </c>
      <c r="F135" s="26">
        <v>0</v>
      </c>
      <c r="G135" s="26">
        <v>0</v>
      </c>
      <c r="H135" s="34">
        <f t="shared" si="20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21"/>
        <v>0</v>
      </c>
      <c r="F136" s="26">
        <v>0</v>
      </c>
      <c r="G136" s="26">
        <v>0</v>
      </c>
      <c r="H136" s="34">
        <f t="shared" si="20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21"/>
        <v>0</v>
      </c>
      <c r="F137" s="26">
        <v>0</v>
      </c>
      <c r="G137" s="26">
        <v>0</v>
      </c>
      <c r="H137" s="34">
        <f t="shared" si="20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7">SUM(D139:D146)</f>
        <v>0</v>
      </c>
      <c r="E138" s="29">
        <f t="shared" si="27"/>
        <v>0</v>
      </c>
      <c r="F138" s="7">
        <f t="shared" si="27"/>
        <v>0</v>
      </c>
      <c r="G138" s="7">
        <f t="shared" si="27"/>
        <v>0</v>
      </c>
      <c r="H138" s="29">
        <f t="shared" si="27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21"/>
        <v>0</v>
      </c>
      <c r="F139" s="26">
        <v>0</v>
      </c>
      <c r="G139" s="26">
        <v>0</v>
      </c>
      <c r="H139" s="34">
        <f t="shared" si="20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21"/>
        <v>0</v>
      </c>
      <c r="F140" s="26">
        <v>0</v>
      </c>
      <c r="G140" s="26">
        <v>0</v>
      </c>
      <c r="H140" s="34">
        <f t="shared" si="20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21"/>
        <v>0</v>
      </c>
      <c r="F141" s="26">
        <v>0</v>
      </c>
      <c r="G141" s="26">
        <v>0</v>
      </c>
      <c r="H141" s="34">
        <f t="shared" si="20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21"/>
        <v>0</v>
      </c>
      <c r="F142" s="26">
        <v>0</v>
      </c>
      <c r="G142" s="26">
        <v>0</v>
      </c>
      <c r="H142" s="34">
        <f t="shared" si="20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21"/>
        <v>0</v>
      </c>
      <c r="F143" s="26">
        <v>0</v>
      </c>
      <c r="G143" s="26">
        <v>0</v>
      </c>
      <c r="H143" s="34">
        <f t="shared" si="20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21"/>
        <v>0</v>
      </c>
      <c r="F144" s="26">
        <v>0</v>
      </c>
      <c r="G144" s="26">
        <v>0</v>
      </c>
      <c r="H144" s="34">
        <f t="shared" si="20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21"/>
        <v>0</v>
      </c>
      <c r="F145" s="26">
        <v>0</v>
      </c>
      <c r="G145" s="26">
        <v>0</v>
      </c>
      <c r="H145" s="34">
        <f t="shared" si="20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21"/>
        <v>0</v>
      </c>
      <c r="F146" s="26">
        <v>0</v>
      </c>
      <c r="G146" s="26">
        <v>0</v>
      </c>
      <c r="H146" s="34">
        <f t="shared" si="20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8">SUM(D148:D150)</f>
        <v>0</v>
      </c>
      <c r="E147" s="29">
        <f t="shared" si="28"/>
        <v>0</v>
      </c>
      <c r="F147" s="7">
        <f t="shared" si="28"/>
        <v>0</v>
      </c>
      <c r="G147" s="7">
        <f t="shared" si="28"/>
        <v>0</v>
      </c>
      <c r="H147" s="29">
        <f t="shared" si="28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21"/>
        <v>0</v>
      </c>
      <c r="F148" s="26">
        <v>0</v>
      </c>
      <c r="G148" s="26">
        <v>0</v>
      </c>
      <c r="H148" s="34">
        <f t="shared" si="20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21"/>
        <v>0</v>
      </c>
      <c r="F149" s="26">
        <v>0</v>
      </c>
      <c r="G149" s="26">
        <v>0</v>
      </c>
      <c r="H149" s="34">
        <f t="shared" si="20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21"/>
        <v>0</v>
      </c>
      <c r="F150" s="26">
        <v>0</v>
      </c>
      <c r="G150" s="26">
        <v>0</v>
      </c>
      <c r="H150" s="34">
        <f t="shared" si="20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9">SUM(D152:D158)</f>
        <v>0</v>
      </c>
      <c r="E151" s="29">
        <f t="shared" si="29"/>
        <v>0</v>
      </c>
      <c r="F151" s="7">
        <f t="shared" si="29"/>
        <v>0</v>
      </c>
      <c r="G151" s="7">
        <f t="shared" si="29"/>
        <v>0</v>
      </c>
      <c r="H151" s="29">
        <f t="shared" si="29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21"/>
        <v>0</v>
      </c>
      <c r="F152" s="26">
        <v>0</v>
      </c>
      <c r="G152" s="26">
        <v>0</v>
      </c>
      <c r="H152" s="34">
        <f t="shared" si="20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21"/>
        <v>0</v>
      </c>
      <c r="F153" s="26">
        <v>0</v>
      </c>
      <c r="G153" s="26">
        <v>0</v>
      </c>
      <c r="H153" s="34">
        <f t="shared" si="20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30">SUM(C154:D154)</f>
        <v>0</v>
      </c>
      <c r="F154" s="26">
        <v>0</v>
      </c>
      <c r="G154" s="26">
        <v>0</v>
      </c>
      <c r="H154" s="34">
        <f t="shared" ref="H154:H158" si="31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30"/>
        <v>0</v>
      </c>
      <c r="F155" s="26">
        <v>0</v>
      </c>
      <c r="G155" s="26">
        <v>0</v>
      </c>
      <c r="H155" s="34">
        <f t="shared" si="31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30"/>
        <v>0</v>
      </c>
      <c r="F156" s="26">
        <v>0</v>
      </c>
      <c r="G156" s="26">
        <v>0</v>
      </c>
      <c r="H156" s="34">
        <f t="shared" si="31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30"/>
        <v>0</v>
      </c>
      <c r="F157" s="26">
        <v>0</v>
      </c>
      <c r="G157" s="26">
        <v>0</v>
      </c>
      <c r="H157" s="34">
        <f t="shared" si="31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30"/>
        <v>0</v>
      </c>
      <c r="F158" s="26">
        <v>0</v>
      </c>
      <c r="G158" s="26">
        <v>0</v>
      </c>
      <c r="H158" s="34">
        <f t="shared" si="31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10470158.42</v>
      </c>
      <c r="D160" s="24">
        <f t="shared" ref="D160:G160" si="32">SUM(D10,D85)</f>
        <v>26886375.5</v>
      </c>
      <c r="E160" s="32">
        <f>SUM(E10,E85)</f>
        <v>37356533.920000002</v>
      </c>
      <c r="F160" s="24">
        <f t="shared" si="32"/>
        <v>7011771.7599999998</v>
      </c>
      <c r="G160" s="24">
        <f t="shared" si="32"/>
        <v>7011771.7599999998</v>
      </c>
      <c r="H160" s="32">
        <f>SUM(H10,H85)</f>
        <v>30344762.16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dcterms:created xsi:type="dcterms:W3CDTF">2020-01-08T21:14:59Z</dcterms:created>
  <dcterms:modified xsi:type="dcterms:W3CDTF">2022-04-26T22:42:43Z</dcterms:modified>
</cp:coreProperties>
</file>