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B260DF1C-3A66-408C-87D6-F6C8FA416E95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EAEPE_COG!$A$1:$I$81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7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9" i="1" l="1"/>
  <c r="H69" i="1" s="1"/>
  <c r="E37" i="1"/>
  <c r="H37" i="1" s="1"/>
  <c r="E27" i="1"/>
  <c r="H27" i="1" s="1"/>
  <c r="D81" i="1"/>
  <c r="G81" i="1"/>
  <c r="F81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<sst xmlns="http://schemas.openxmlformats.org/spreadsheetml/2006/main" count="88" uniqueCount="88">
  <si>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</si>
  <si>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</si>
  <si>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</si>
  <si>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</si>
  <si>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</si>
  <si>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</si>
  <si>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</si>
  <si>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</si>
  <si>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</si>
  <si>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</si>
  <si>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</si>
  <si>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</si>
  <si>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</si>
  <si>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</si>
  <si>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</si>
  <si>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</si>
  <si>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</si>
  <si>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</si>
  <si>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</si>
  <si>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</si>
  <si>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</si>
  <si>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</si>
  <si>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</si>
  <si>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</si>
  <si>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</si>
  <si>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</si>
  <si>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</si>
  <si>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</si>
  <si>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</si>
  <si>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</si>
  <si>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</si>
  <si>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</si>
  <si>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</si>
  <si>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</si>
  <si>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</si>
  <si>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</si>
  <si>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</si>
  <si>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</si>
  <si>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</si>
  <si>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</si>
  <si>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</si>
  <si>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</si>
  <si>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</si>
  <si>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</si>
  <si>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</si>
  <si>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</si>
  <si>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</si>
  <si>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</si>
  <si>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</si>
  <si>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</si>
  <si>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</si>
  <si>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</si>
  <si>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</si>
  <si>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</si>
  <si>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</si>
  <si>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</si>
  <si>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</si>
  <si>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</si>
  <si>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</si>
  <si>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</si>
  <si>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</si>
  <si>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</si>
  <si>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</si>
  <si>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</si>
  <si>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</si>
  <si>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</si>
  <si>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</si>
  <si>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</si>
  <si>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</si>
  <si>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</si>
  <si>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</si>
  <si>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</si>
  <si>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</si>
  <si>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</si>
  <si>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</si>
  <si>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</si>
  <si>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</si>
  <si>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</si>
  <si>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</si>
  <si>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</si>
  <si>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</si>
  <si>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</si>
  <si>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</si>
  <si>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</si>
  <si>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</si>
  <si>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</si>
  <si>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de Innovación y Competitividad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</si>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</sst>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4" fontId="4" fillId="3" borderId="14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view="pageBreakPreview" zoomScale="130" zoomScaleNormal="110" zoomScaleSheetLayoutView="130" workbookViewId="0">
      <selection activeCell="F81" sqref="F8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8602536.3000000007</v>
      </c>
      <c r="D9" s="16">
        <f>SUM(D10:D16)</f>
        <v>12096078.25</v>
      </c>
      <c r="E9" s="16">
        <f t="shared" ref="E9:E26" si="0">C9+D9</f>
        <v>20698614.550000001</v>
      </c>
      <c r="F9" s="16">
        <f>SUM(F10:F16)</f>
        <v>9328042.1000000015</v>
      </c>
      <c r="G9" s="16">
        <f>SUM(G10:G16)</f>
        <v>9328042.1000000015</v>
      </c>
      <c r="H9" s="16">
        <f t="shared" ref="H9:H40" si="1">E9-F9</f>
        <v>11370572.449999999</v>
      </c>
    </row>
    <row r="10" spans="2:9" ht="12" customHeight="1" x14ac:dyDescent="0.2">
      <c r="B10" s="11" t="s">
        <v>14</v>
      </c>
      <c r="C10" s="12">
        <v>4020870.47</v>
      </c>
      <c r="D10" s="13">
        <v>11494901.439999999</v>
      </c>
      <c r="E10" s="18">
        <f t="shared" si="0"/>
        <v>15515771.91</v>
      </c>
      <c r="F10" s="12">
        <v>4520780.63</v>
      </c>
      <c r="G10" s="12">
        <v>4520780.63</v>
      </c>
      <c r="H10" s="20">
        <f t="shared" si="1"/>
        <v>10994991.280000001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2980075.69</v>
      </c>
      <c r="D12" s="13">
        <v>227334.58</v>
      </c>
      <c r="E12" s="18">
        <f t="shared" si="0"/>
        <v>3207410.27</v>
      </c>
      <c r="F12" s="12">
        <v>3207410.27</v>
      </c>
      <c r="G12" s="12">
        <v>3207410.27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1397714.14</v>
      </c>
      <c r="D13" s="13">
        <v>-191467.68</v>
      </c>
      <c r="E13" s="18">
        <f>C13+D13</f>
        <v>1206246.46</v>
      </c>
      <c r="F13" s="12">
        <v>889179.81</v>
      </c>
      <c r="G13" s="12">
        <v>889179.81</v>
      </c>
      <c r="H13" s="20">
        <f t="shared" si="1"/>
        <v>317066.64999999991</v>
      </c>
    </row>
    <row r="14" spans="2:9" ht="12" customHeight="1" x14ac:dyDescent="0.2">
      <c r="B14" s="11" t="s">
        <v>18</v>
      </c>
      <c r="C14" s="12">
        <v>173276</v>
      </c>
      <c r="D14" s="13">
        <v>507808.47</v>
      </c>
      <c r="E14" s="18">
        <f t="shared" si="0"/>
        <v>681084.47</v>
      </c>
      <c r="F14" s="12">
        <v>681084.47</v>
      </c>
      <c r="G14" s="12">
        <v>681084.47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58514.52</v>
      </c>
      <c r="E15" s="18">
        <f t="shared" si="0"/>
        <v>58514.52</v>
      </c>
      <c r="F15" s="12">
        <v>0</v>
      </c>
      <c r="G15" s="12">
        <v>0</v>
      </c>
      <c r="H15" s="20">
        <f t="shared" si="1"/>
        <v>58514.52</v>
      </c>
    </row>
    <row r="16" spans="2:9" ht="12" customHeight="1" x14ac:dyDescent="0.2">
      <c r="B16" s="11" t="s">
        <v>20</v>
      </c>
      <c r="C16" s="12">
        <v>30600</v>
      </c>
      <c r="D16" s="13">
        <v>-1013.08</v>
      </c>
      <c r="E16" s="18">
        <f t="shared" si="0"/>
        <v>29586.92</v>
      </c>
      <c r="F16" s="12">
        <v>29586.92</v>
      </c>
      <c r="G16" s="12">
        <v>29586.92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612222.36</v>
      </c>
      <c r="D17" s="16">
        <f>SUM(D18:D26)</f>
        <v>1134589.08</v>
      </c>
      <c r="E17" s="16">
        <f t="shared" si="0"/>
        <v>1746811.44</v>
      </c>
      <c r="F17" s="16">
        <f>SUM(F18:F26)</f>
        <v>1746811.44</v>
      </c>
      <c r="G17" s="16">
        <f>SUM(G18:G26)</f>
        <v>1746811.44</v>
      </c>
      <c r="H17" s="16">
        <f t="shared" si="1"/>
        <v>0</v>
      </c>
    </row>
    <row r="18" spans="2:8" ht="24" x14ac:dyDescent="0.2">
      <c r="B18" s="9" t="s">
        <v>22</v>
      </c>
      <c r="C18" s="12">
        <v>200000</v>
      </c>
      <c r="D18" s="13">
        <v>220846.06</v>
      </c>
      <c r="E18" s="18">
        <f t="shared" si="0"/>
        <v>420846.06</v>
      </c>
      <c r="F18" s="12">
        <v>420846.06</v>
      </c>
      <c r="G18" s="12">
        <v>420846.06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110000</v>
      </c>
      <c r="D19" s="13">
        <v>680669.53</v>
      </c>
      <c r="E19" s="18">
        <f t="shared" si="0"/>
        <v>790669.53</v>
      </c>
      <c r="F19" s="12">
        <v>790669.53</v>
      </c>
      <c r="G19" s="12">
        <v>790669.53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23207.24</v>
      </c>
      <c r="E20" s="18">
        <f t="shared" si="0"/>
        <v>23207.24</v>
      </c>
      <c r="F20" s="12">
        <v>23207.24</v>
      </c>
      <c r="G20" s="12">
        <v>23207.24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287222.36</v>
      </c>
      <c r="D23" s="13">
        <v>62103.33</v>
      </c>
      <c r="E23" s="18">
        <f t="shared" si="0"/>
        <v>349325.69</v>
      </c>
      <c r="F23" s="12">
        <v>349325.69</v>
      </c>
      <c r="G23" s="12">
        <v>349325.69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123877.91</v>
      </c>
      <c r="E24" s="18">
        <f t="shared" si="0"/>
        <v>123877.91</v>
      </c>
      <c r="F24" s="12">
        <v>123877.91</v>
      </c>
      <c r="G24" s="12">
        <v>123877.91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15000</v>
      </c>
      <c r="D26" s="13">
        <v>23885.01</v>
      </c>
      <c r="E26" s="18">
        <f t="shared" si="0"/>
        <v>38885.009999999995</v>
      </c>
      <c r="F26" s="12">
        <v>38885.01</v>
      </c>
      <c r="G26" s="12">
        <v>38885.01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1236200</v>
      </c>
      <c r="D27" s="16">
        <f>SUM(D28:D36)</f>
        <v>31883537.740000002</v>
      </c>
      <c r="E27" s="16">
        <f>D27+C27</f>
        <v>33119737.740000002</v>
      </c>
      <c r="F27" s="16">
        <f>SUM(F28:F36)</f>
        <v>33116401.760000002</v>
      </c>
      <c r="G27" s="16">
        <f>SUM(G28:G36)</f>
        <v>33116401.760000002</v>
      </c>
      <c r="H27" s="16">
        <f t="shared" si="1"/>
        <v>3335.980000000447</v>
      </c>
    </row>
    <row r="28" spans="2:8" x14ac:dyDescent="0.2">
      <c r="B28" s="9" t="s">
        <v>32</v>
      </c>
      <c r="C28" s="12">
        <v>96600</v>
      </c>
      <c r="D28" s="13">
        <v>802118.82</v>
      </c>
      <c r="E28" s="18">
        <f t="shared" ref="E28:E36" si="2">C28+D28</f>
        <v>898718.82</v>
      </c>
      <c r="F28" s="12">
        <v>895382.84</v>
      </c>
      <c r="G28" s="12">
        <v>895382.84</v>
      </c>
      <c r="H28" s="20">
        <f t="shared" si="1"/>
        <v>3335.9799999999814</v>
      </c>
    </row>
    <row r="29" spans="2:8" x14ac:dyDescent="0.2">
      <c r="B29" s="9" t="s">
        <v>33</v>
      </c>
      <c r="C29" s="12">
        <v>17400</v>
      </c>
      <c r="D29" s="13">
        <v>737211.94</v>
      </c>
      <c r="E29" s="18">
        <f t="shared" si="2"/>
        <v>754611.94</v>
      </c>
      <c r="F29" s="12">
        <v>754611.94</v>
      </c>
      <c r="G29" s="12">
        <v>754611.94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52200</v>
      </c>
      <c r="D30" s="13">
        <v>25245817.370000001</v>
      </c>
      <c r="E30" s="18">
        <f t="shared" si="2"/>
        <v>25298017.370000001</v>
      </c>
      <c r="F30" s="12">
        <v>25298017.370000001</v>
      </c>
      <c r="G30" s="12">
        <v>25298017.370000001</v>
      </c>
      <c r="H30" s="20">
        <f t="shared" si="1"/>
        <v>0</v>
      </c>
    </row>
    <row r="31" spans="2:8" x14ac:dyDescent="0.2">
      <c r="B31" s="9" t="s">
        <v>35</v>
      </c>
      <c r="C31" s="12">
        <v>140000</v>
      </c>
      <c r="D31" s="13">
        <v>49484.45</v>
      </c>
      <c r="E31" s="18">
        <f t="shared" si="2"/>
        <v>189484.45</v>
      </c>
      <c r="F31" s="12">
        <v>189484.45</v>
      </c>
      <c r="G31" s="12">
        <v>189484.45</v>
      </c>
      <c r="H31" s="20">
        <f t="shared" si="1"/>
        <v>0</v>
      </c>
    </row>
    <row r="32" spans="2:8" ht="24" x14ac:dyDescent="0.2">
      <c r="B32" s="9" t="s">
        <v>36</v>
      </c>
      <c r="C32" s="12">
        <v>150000</v>
      </c>
      <c r="D32" s="13">
        <v>2680698.14</v>
      </c>
      <c r="E32" s="18">
        <f t="shared" si="2"/>
        <v>2830698.14</v>
      </c>
      <c r="F32" s="12">
        <v>2830698.14</v>
      </c>
      <c r="G32" s="12">
        <v>2830698.14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780000</v>
      </c>
      <c r="D34" s="13">
        <v>1217145.25</v>
      </c>
      <c r="E34" s="18">
        <f t="shared" si="2"/>
        <v>1997145.25</v>
      </c>
      <c r="F34" s="12">
        <v>1997145.25</v>
      </c>
      <c r="G34" s="12">
        <v>1997145.25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1009791.91</v>
      </c>
      <c r="E35" s="18">
        <f t="shared" si="2"/>
        <v>1009791.91</v>
      </c>
      <c r="F35" s="12">
        <v>1009791.91</v>
      </c>
      <c r="G35" s="12">
        <v>1009791.91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141269.85999999999</v>
      </c>
      <c r="E36" s="18">
        <f t="shared" si="2"/>
        <v>141269.85999999999</v>
      </c>
      <c r="F36" s="12">
        <v>141269.85999999999</v>
      </c>
      <c r="G36" s="12">
        <v>141269.85999999999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19199.759999999998</v>
      </c>
      <c r="D37" s="24">
        <f>SUM(D38:D46)</f>
        <v>1042979.9199999999</v>
      </c>
      <c r="E37" s="16">
        <f>C37+D37</f>
        <v>1062179.68</v>
      </c>
      <c r="F37" s="16">
        <f>SUM(F38:F46)</f>
        <v>1061638.21</v>
      </c>
      <c r="G37" s="16">
        <f>SUM(G38:G46)</f>
        <v>1061638.21</v>
      </c>
      <c r="H37" s="16">
        <f t="shared" si="1"/>
        <v>541.46999999997206</v>
      </c>
    </row>
    <row r="38" spans="2:8" ht="12" customHeight="1" x14ac:dyDescent="0.2">
      <c r="B38" s="9" t="s">
        <v>42</v>
      </c>
      <c r="C38" s="12">
        <v>19199.759999999998</v>
      </c>
      <c r="D38" s="13">
        <v>29640.97</v>
      </c>
      <c r="E38" s="18">
        <f t="shared" ref="E38:E79" si="3">C38+D38</f>
        <v>48840.729999999996</v>
      </c>
      <c r="F38" s="12">
        <v>48299.26</v>
      </c>
      <c r="G38" s="12">
        <v>48299.26</v>
      </c>
      <c r="H38" s="20">
        <f t="shared" si="1"/>
        <v>541.46999999999389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1013338.95</v>
      </c>
      <c r="E41" s="18">
        <f t="shared" si="3"/>
        <v>1013338.95</v>
      </c>
      <c r="F41" s="13">
        <v>1013338.95</v>
      </c>
      <c r="G41" s="13">
        <v>1013338.95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10251727.5</v>
      </c>
      <c r="E47" s="16">
        <f t="shared" si="3"/>
        <v>10251727.5</v>
      </c>
      <c r="F47" s="16">
        <f>SUM(F48:F56)</f>
        <v>10251727.5</v>
      </c>
      <c r="G47" s="16">
        <f>SUM(G48:G56)</f>
        <v>10251727.5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2763184.46</v>
      </c>
      <c r="E48" s="18">
        <f t="shared" si="3"/>
        <v>2763184.46</v>
      </c>
      <c r="F48" s="13">
        <v>2763184.46</v>
      </c>
      <c r="G48" s="13">
        <v>2763184.46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6418593.04</v>
      </c>
      <c r="E49" s="18">
        <f t="shared" si="3"/>
        <v>6418593.04</v>
      </c>
      <c r="F49" s="13">
        <v>6418593.04</v>
      </c>
      <c r="G49" s="13">
        <v>6418593.04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3">
        <v>0</v>
      </c>
      <c r="G50" s="13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1063600</v>
      </c>
      <c r="E51" s="18">
        <f t="shared" si="3"/>
        <v>1063600</v>
      </c>
      <c r="F51" s="13">
        <v>1063600</v>
      </c>
      <c r="G51" s="13">
        <v>1063600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3">
        <v>0</v>
      </c>
      <c r="G52" s="13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6350</v>
      </c>
      <c r="E53" s="18">
        <f t="shared" si="3"/>
        <v>6350</v>
      </c>
      <c r="F53" s="13">
        <v>6350</v>
      </c>
      <c r="G53" s="13">
        <v>6350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3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3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3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30340076.699999999</v>
      </c>
      <c r="E69" s="17">
        <f t="shared" si="3"/>
        <v>30340076.699999999</v>
      </c>
      <c r="F69" s="16">
        <f>SUM(F70:F72)</f>
        <v>5054234.24</v>
      </c>
      <c r="G69" s="17">
        <f>SUM(G70:G72)</f>
        <v>5054234.24</v>
      </c>
      <c r="H69" s="17">
        <f t="shared" si="4"/>
        <v>25285842.460000001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30340076.699999999</v>
      </c>
      <c r="E72" s="18">
        <f t="shared" si="3"/>
        <v>30340076.699999999</v>
      </c>
      <c r="F72" s="12">
        <v>5054234.24</v>
      </c>
      <c r="G72" s="12">
        <v>5054234.24</v>
      </c>
      <c r="H72" s="18">
        <f t="shared" si="4"/>
        <v>25285842.460000001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10470158.420000002</v>
      </c>
      <c r="D81" s="22">
        <f>SUM(D73,D69,D61,D57,D47,D37,D27,D17,D9)</f>
        <v>86748989.190000013</v>
      </c>
      <c r="E81" s="22">
        <f>C81+D81</f>
        <v>97219147.610000014</v>
      </c>
      <c r="F81" s="22">
        <f>SUM(F73,F69,F61,F57,F47,F37,F17,F27,F9)</f>
        <v>60558855.250000007</v>
      </c>
      <c r="G81" s="22">
        <f>SUM(G73,G69,G61,G57,G47,G37,G27,G17,G9)</f>
        <v>60558855.25</v>
      </c>
      <c r="H81" s="22">
        <f t="shared" si="5"/>
        <v>36660292.360000007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9" orientation="landscape" r:id="rId1"/>
  <rowBreaks count="1" manualBreakCount="1">
    <brk id="46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2021-07-08T17:42:52Z</cp:lastPrinted>
  <dcterms:created xsi:type="dcterms:W3CDTF">2019-12-04T16:22:52Z</dcterms:created>
  <dcterms:modified xsi:type="dcterms:W3CDTF">2023-01-19T21:36:48Z</dcterms:modified>
</cp:coreProperties>
</file>