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7" i="1"/>
  <c r="H128" i="1"/>
  <c r="H129" i="1"/>
  <c r="H130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10" i="1"/>
  <c r="H111" i="1"/>
  <c r="H112" i="1"/>
  <c r="H97" i="1"/>
  <c r="H98" i="1"/>
  <c r="H99" i="1"/>
  <c r="H100" i="1"/>
  <c r="H101" i="1"/>
  <c r="H102" i="1"/>
  <c r="H103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4" i="1"/>
  <c r="H66" i="1"/>
  <c r="H67" i="1"/>
  <c r="H68" i="1"/>
  <c r="H69" i="1"/>
  <c r="H70" i="1"/>
  <c r="H71" i="1"/>
  <c r="H72" i="1"/>
  <c r="H65" i="1"/>
  <c r="H63" i="1"/>
  <c r="H62" i="1"/>
  <c r="H61" i="1"/>
  <c r="H53" i="1"/>
  <c r="H54" i="1"/>
  <c r="H55" i="1"/>
  <c r="H57" i="1"/>
  <c r="H58" i="1"/>
  <c r="H59" i="1"/>
  <c r="H42" i="1"/>
  <c r="H43" i="1"/>
  <c r="H45" i="1"/>
  <c r="H46" i="1"/>
  <c r="H47" i="1"/>
  <c r="H48" i="1"/>
  <c r="H49" i="1"/>
  <c r="H36" i="1"/>
  <c r="H23" i="1"/>
  <c r="H24" i="1"/>
  <c r="H25" i="1"/>
  <c r="H28" i="1"/>
  <c r="H14" i="1"/>
  <c r="H15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H126" i="1" s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H109" i="1" s="1"/>
  <c r="E110" i="1"/>
  <c r="E111" i="1"/>
  <c r="E112" i="1"/>
  <c r="E113" i="1"/>
  <c r="H113" i="1" s="1"/>
  <c r="E105" i="1"/>
  <c r="H105" i="1" s="1"/>
  <c r="E96" i="1"/>
  <c r="H96" i="1" s="1"/>
  <c r="E97" i="1"/>
  <c r="E98" i="1"/>
  <c r="E99" i="1"/>
  <c r="E100" i="1"/>
  <c r="E101" i="1"/>
  <c r="E102" i="1"/>
  <c r="E103" i="1"/>
  <c r="E95" i="1"/>
  <c r="H95" i="1" s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H76" i="1" s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E54" i="1"/>
  <c r="E55" i="1"/>
  <c r="E56" i="1"/>
  <c r="H56" i="1" s="1"/>
  <c r="E57" i="1"/>
  <c r="E58" i="1"/>
  <c r="E59" i="1"/>
  <c r="E51" i="1"/>
  <c r="H51" i="1" s="1"/>
  <c r="E42" i="1"/>
  <c r="E43" i="1"/>
  <c r="E44" i="1"/>
  <c r="H44" i="1" s="1"/>
  <c r="E45" i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E25" i="1"/>
  <c r="E26" i="1"/>
  <c r="H26" i="1" s="1"/>
  <c r="E27" i="1"/>
  <c r="H27" i="1" s="1"/>
  <c r="E28" i="1"/>
  <c r="E21" i="1"/>
  <c r="H21" i="1" s="1"/>
  <c r="E14" i="1"/>
  <c r="E15" i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G85" i="1" s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85" i="1" l="1"/>
  <c r="F10" i="1"/>
  <c r="D85" i="1"/>
  <c r="H85" i="1"/>
  <c r="D10" i="1"/>
  <c r="G10" i="1"/>
  <c r="G160" i="1" s="1"/>
  <c r="C10" i="1"/>
  <c r="C160" i="1" s="1"/>
  <c r="H10" i="1"/>
  <c r="E85" i="1"/>
  <c r="E10" i="1"/>
  <c r="H160" i="1" l="1"/>
  <c r="F160" i="1"/>
  <c r="D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<sst xmlns="http://schemas.openxmlformats.org/spreadsheetml/2006/main" count="163" uniqueCount="90">
  <si>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</si>
  <si>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</si>
  <si>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</si>
  <si>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</si>
  <si>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</si>
  <si>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</si>
  <si>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</si>
  <si>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</si>
  <si>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</si>
  <si>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</si>
  <si>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</si>
  <si>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</si>
  <si>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</si>
  <si>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</si>
  <si>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</si>
  <si>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</si>
  <si>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</si>
  <si>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</si>
  <si>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</si>
  <si>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</si>
  <si>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</si>
  <si>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</si>
  <si>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</si>
  <si>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</si>
  <si>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</si>
  <si>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</si>
  <si>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</si>
  <si>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</si>
  <si>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</si>
  <si>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</si>
  <si>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</si>
  <si>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</si>
  <si>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</si>
  <si>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</si>
  <si>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</si>
  <si>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</si>
  <si>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</si>
  <si>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</si>
  <si>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</si>
  <si>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</si>
  <si>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</si>
  <si>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</si>
  <si>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</si>
  <si>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</si>
  <si>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</si>
  <si>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</si>
  <si>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</si>
  <si>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</si>
  <si>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</si>
  <si>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</si>
  <si>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</si>
  <si>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</si>
  <si>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</si>
  <si>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</si>
  <si>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</si>
  <si>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</si>
  <si>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</si>
  <si>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</si>
  <si>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</si>
  <si>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</si>
  <si>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</si>
  <si>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</si>
  <si>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</si>
  <si>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</si>
  <si>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</si>
  <si>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</si>
  <si>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</si>
  <si>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</si>
  <si>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</si>
  <si>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</si>
  <si>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</si>
  <si>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</si>
  <si>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</si>
  <si>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</si>
  <si>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</si>
  <si>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</si>
  <si>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</si>
  <si>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</si>
  <si>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</si>
  <si>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</si>
  <si>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</si>
  <si>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</si>
  <si>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</si>
  <si>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</si>
  <si>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</si>
  <si>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</si>
  <si>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</si>
  <si>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</si>
  <si>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Innovación y Competitividad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</si>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</sst>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topLeftCell="A152" zoomScaleNormal="90" zoomScaleSheetLayoutView="100" workbookViewId="0">
      <selection activeCell="G130" sqref="G130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9759681.879999999</v>
      </c>
      <c r="D10" s="8">
        <f>SUM(D12,D20,D30,D40,D50,D60,D64,D73,D77)</f>
        <v>39495799.799999997</v>
      </c>
      <c r="E10" s="28">
        <f t="shared" ref="E10:H10" si="0">SUM(E12,E20,E30,E40,E50,E60,E64,E73,E77)</f>
        <v>49255481.68</v>
      </c>
      <c r="F10" s="8">
        <f t="shared" si="0"/>
        <v>24319966.5</v>
      </c>
      <c r="G10" s="8">
        <f t="shared" si="0"/>
        <v>24319966.5</v>
      </c>
      <c r="H10" s="28">
        <f t="shared" si="0"/>
        <v>24935515.18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7841654.3600000003</v>
      </c>
      <c r="D12" s="7">
        <f>SUM(D13:D19)</f>
        <v>0</v>
      </c>
      <c r="E12" s="29">
        <f t="shared" ref="E12:H12" si="1">SUM(E13:E19)</f>
        <v>7841654.3600000003</v>
      </c>
      <c r="F12" s="7">
        <f t="shared" si="1"/>
        <v>3117858.68</v>
      </c>
      <c r="G12" s="7">
        <f t="shared" si="1"/>
        <v>3117858.68</v>
      </c>
      <c r="H12" s="29">
        <f t="shared" si="1"/>
        <v>4723795.68</v>
      </c>
    </row>
    <row r="13" spans="2:9" ht="22.8" x14ac:dyDescent="0.25">
      <c r="B13" s="10" t="s">
        <v>14</v>
      </c>
      <c r="C13" s="25">
        <v>4020785.17</v>
      </c>
      <c r="D13" s="25">
        <v>0</v>
      </c>
      <c r="E13" s="30">
        <f>SUM(C13:D13)</f>
        <v>4020785.17</v>
      </c>
      <c r="F13" s="26">
        <v>2032002.33</v>
      </c>
      <c r="G13" s="26">
        <v>2032002.33</v>
      </c>
      <c r="H13" s="34">
        <f>SUM(E13-F13)</f>
        <v>1988782.8399999999</v>
      </c>
    </row>
    <row r="14" spans="2:9" ht="22.95" customHeight="1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2153348.16</v>
      </c>
      <c r="D15" s="25">
        <v>0</v>
      </c>
      <c r="E15" s="30">
        <f t="shared" si="2"/>
        <v>2153348.16</v>
      </c>
      <c r="F15" s="26">
        <v>670472.4</v>
      </c>
      <c r="G15" s="26">
        <v>670472.4</v>
      </c>
      <c r="H15" s="34">
        <f t="shared" si="3"/>
        <v>1482875.7600000002</v>
      </c>
    </row>
    <row r="16" spans="2:9" x14ac:dyDescent="0.25">
      <c r="B16" s="10" t="s">
        <v>17</v>
      </c>
      <c r="C16" s="25">
        <v>1452961.03</v>
      </c>
      <c r="D16" s="25">
        <v>0</v>
      </c>
      <c r="E16" s="30">
        <f t="shared" si="2"/>
        <v>1452961.03</v>
      </c>
      <c r="F16" s="26">
        <v>345045.95</v>
      </c>
      <c r="G16" s="26">
        <v>345045.95</v>
      </c>
      <c r="H16" s="34">
        <f t="shared" si="3"/>
        <v>1107915.08</v>
      </c>
    </row>
    <row r="17" spans="2:8" x14ac:dyDescent="0.25">
      <c r="B17" s="10" t="s">
        <v>18</v>
      </c>
      <c r="C17" s="25">
        <v>183960</v>
      </c>
      <c r="D17" s="25">
        <v>0</v>
      </c>
      <c r="E17" s="30">
        <f t="shared" si="2"/>
        <v>183960</v>
      </c>
      <c r="F17" s="26">
        <v>70338</v>
      </c>
      <c r="G17" s="26">
        <v>70338</v>
      </c>
      <c r="H17" s="34">
        <f t="shared" si="3"/>
        <v>113622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30600</v>
      </c>
      <c r="D19" s="25">
        <v>0</v>
      </c>
      <c r="E19" s="30">
        <f t="shared" si="2"/>
        <v>30600</v>
      </c>
      <c r="F19" s="26">
        <v>0</v>
      </c>
      <c r="G19" s="26">
        <v>0</v>
      </c>
      <c r="H19" s="34">
        <f t="shared" si="3"/>
        <v>30600</v>
      </c>
    </row>
    <row r="20" spans="2:8" s="9" customFormat="1" ht="24" x14ac:dyDescent="0.25">
      <c r="B20" s="12" t="s">
        <v>21</v>
      </c>
      <c r="C20" s="7">
        <f>SUM(C21:C29)</f>
        <v>505000</v>
      </c>
      <c r="D20" s="7">
        <f t="shared" ref="D20:H20" si="4">SUM(D21:D29)</f>
        <v>747906.33</v>
      </c>
      <c r="E20" s="29">
        <f t="shared" si="4"/>
        <v>1252906.33</v>
      </c>
      <c r="F20" s="7">
        <f t="shared" si="4"/>
        <v>758444.82</v>
      </c>
      <c r="G20" s="7">
        <f t="shared" si="4"/>
        <v>758444.82</v>
      </c>
      <c r="H20" s="29">
        <f t="shared" si="4"/>
        <v>494461.51000000007</v>
      </c>
    </row>
    <row r="21" spans="2:8" ht="22.8" x14ac:dyDescent="0.25">
      <c r="B21" s="10" t="s">
        <v>22</v>
      </c>
      <c r="C21" s="25">
        <v>200000</v>
      </c>
      <c r="D21" s="25">
        <v>425920.08</v>
      </c>
      <c r="E21" s="30">
        <f t="shared" si="2"/>
        <v>625920.08000000007</v>
      </c>
      <c r="F21" s="26">
        <v>462224.9</v>
      </c>
      <c r="G21" s="26">
        <v>462224.9</v>
      </c>
      <c r="H21" s="34">
        <f t="shared" si="3"/>
        <v>163695.18000000005</v>
      </c>
    </row>
    <row r="22" spans="2:8" x14ac:dyDescent="0.25">
      <c r="B22" s="10" t="s">
        <v>23</v>
      </c>
      <c r="C22" s="25">
        <v>110000</v>
      </c>
      <c r="D22" s="25">
        <v>132633.20000000001</v>
      </c>
      <c r="E22" s="30">
        <f t="shared" si="2"/>
        <v>242633.2</v>
      </c>
      <c r="F22" s="26">
        <v>112334.45</v>
      </c>
      <c r="G22" s="26">
        <v>112334.45</v>
      </c>
      <c r="H22" s="34">
        <f t="shared" si="3"/>
        <v>130298.75000000001</v>
      </c>
    </row>
    <row r="23" spans="2:8" ht="22.8" x14ac:dyDescent="0.2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2.8" x14ac:dyDescent="0.2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" customHeight="1" x14ac:dyDescent="0.25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5">
      <c r="B26" s="10" t="s">
        <v>27</v>
      </c>
      <c r="C26" s="25">
        <v>180000</v>
      </c>
      <c r="D26" s="25">
        <v>150000</v>
      </c>
      <c r="E26" s="30">
        <f t="shared" si="2"/>
        <v>330000</v>
      </c>
      <c r="F26" s="26">
        <v>141000</v>
      </c>
      <c r="G26" s="26">
        <v>141000</v>
      </c>
      <c r="H26" s="34">
        <f t="shared" si="3"/>
        <v>189000</v>
      </c>
    </row>
    <row r="27" spans="2:8" ht="22.8" x14ac:dyDescent="0.25">
      <c r="B27" s="10" t="s">
        <v>28</v>
      </c>
      <c r="C27" s="25">
        <v>0</v>
      </c>
      <c r="D27" s="25">
        <v>13740.2</v>
      </c>
      <c r="E27" s="30">
        <f t="shared" si="2"/>
        <v>13740.2</v>
      </c>
      <c r="F27" s="26">
        <v>13740.2</v>
      </c>
      <c r="G27" s="26">
        <v>13740.2</v>
      </c>
      <c r="H27" s="34">
        <f t="shared" si="3"/>
        <v>0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15000</v>
      </c>
      <c r="D29" s="25">
        <v>25612.85</v>
      </c>
      <c r="E29" s="30">
        <f t="shared" si="2"/>
        <v>40612.85</v>
      </c>
      <c r="F29" s="26">
        <v>29145.27</v>
      </c>
      <c r="G29" s="26">
        <v>29145.27</v>
      </c>
      <c r="H29" s="34">
        <f t="shared" si="3"/>
        <v>11467.579999999998</v>
      </c>
    </row>
    <row r="30" spans="2:8" s="9" customFormat="1" ht="24" x14ac:dyDescent="0.25">
      <c r="B30" s="12" t="s">
        <v>31</v>
      </c>
      <c r="C30" s="7">
        <f>SUM(C31:C39)</f>
        <v>1391200</v>
      </c>
      <c r="D30" s="7">
        <f t="shared" ref="D30:H30" si="5">SUM(D31:D39)</f>
        <v>9110470.0099999998</v>
      </c>
      <c r="E30" s="29">
        <f t="shared" si="5"/>
        <v>10501670.01</v>
      </c>
      <c r="F30" s="7">
        <f t="shared" si="5"/>
        <v>4429608.4399999995</v>
      </c>
      <c r="G30" s="7">
        <f t="shared" si="5"/>
        <v>4429608.4399999995</v>
      </c>
      <c r="H30" s="29">
        <f t="shared" si="5"/>
        <v>6072061.5700000003</v>
      </c>
    </row>
    <row r="31" spans="2:8" x14ac:dyDescent="0.25">
      <c r="B31" s="10" t="s">
        <v>32</v>
      </c>
      <c r="C31" s="25">
        <v>96600</v>
      </c>
      <c r="D31" s="25">
        <v>59125</v>
      </c>
      <c r="E31" s="30">
        <f t="shared" si="2"/>
        <v>155725</v>
      </c>
      <c r="F31" s="26">
        <v>87522.6</v>
      </c>
      <c r="G31" s="26">
        <v>87522.6</v>
      </c>
      <c r="H31" s="34">
        <f t="shared" si="3"/>
        <v>68202.399999999994</v>
      </c>
    </row>
    <row r="32" spans="2:8" x14ac:dyDescent="0.25">
      <c r="B32" s="10" t="s">
        <v>33</v>
      </c>
      <c r="C32" s="25">
        <v>17400</v>
      </c>
      <c r="D32" s="25">
        <v>112017.82</v>
      </c>
      <c r="E32" s="30">
        <f t="shared" si="2"/>
        <v>129417.82</v>
      </c>
      <c r="F32" s="26">
        <v>119267.82</v>
      </c>
      <c r="G32" s="26">
        <v>119267.82</v>
      </c>
      <c r="H32" s="34">
        <f t="shared" si="3"/>
        <v>10150</v>
      </c>
    </row>
    <row r="33" spans="2:8" ht="22.8" x14ac:dyDescent="0.25">
      <c r="B33" s="10" t="s">
        <v>34</v>
      </c>
      <c r="C33" s="25">
        <v>52200</v>
      </c>
      <c r="D33" s="25">
        <v>8499493.8399999999</v>
      </c>
      <c r="E33" s="30">
        <f t="shared" si="2"/>
        <v>8551693.8399999999</v>
      </c>
      <c r="F33" s="26">
        <v>3772430.15</v>
      </c>
      <c r="G33" s="26">
        <v>3772430.15</v>
      </c>
      <c r="H33" s="34">
        <f t="shared" si="3"/>
        <v>4779263.6899999995</v>
      </c>
    </row>
    <row r="34" spans="2:8" ht="24.6" customHeight="1" x14ac:dyDescent="0.25">
      <c r="B34" s="10" t="s">
        <v>35</v>
      </c>
      <c r="C34" s="25">
        <v>140000</v>
      </c>
      <c r="D34" s="25">
        <v>0</v>
      </c>
      <c r="E34" s="30">
        <f t="shared" si="2"/>
        <v>140000</v>
      </c>
      <c r="F34" s="26">
        <v>33501.07</v>
      </c>
      <c r="G34" s="26">
        <v>33501.07</v>
      </c>
      <c r="H34" s="34">
        <f t="shared" si="3"/>
        <v>106498.93</v>
      </c>
    </row>
    <row r="35" spans="2:8" ht="22.8" x14ac:dyDescent="0.25">
      <c r="B35" s="10" t="s">
        <v>36</v>
      </c>
      <c r="C35" s="25">
        <v>150000</v>
      </c>
      <c r="D35" s="25">
        <v>262568.15000000002</v>
      </c>
      <c r="E35" s="30">
        <f t="shared" si="2"/>
        <v>412568.15</v>
      </c>
      <c r="F35" s="26">
        <v>301785.03999999998</v>
      </c>
      <c r="G35" s="26">
        <v>301785.03999999998</v>
      </c>
      <c r="H35" s="34">
        <f t="shared" si="3"/>
        <v>110783.11000000004</v>
      </c>
    </row>
    <row r="36" spans="2:8" x14ac:dyDescent="0.2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5">
      <c r="B37" s="10" t="s">
        <v>38</v>
      </c>
      <c r="C37" s="25">
        <v>900000</v>
      </c>
      <c r="D37" s="25">
        <v>0</v>
      </c>
      <c r="E37" s="30">
        <f t="shared" si="2"/>
        <v>900000</v>
      </c>
      <c r="F37" s="26">
        <v>113995.76</v>
      </c>
      <c r="G37" s="26">
        <v>113995.76</v>
      </c>
      <c r="H37" s="34">
        <f t="shared" si="3"/>
        <v>786004.24</v>
      </c>
    </row>
    <row r="38" spans="2:8" x14ac:dyDescent="0.25">
      <c r="B38" s="10" t="s">
        <v>39</v>
      </c>
      <c r="C38" s="25">
        <v>0</v>
      </c>
      <c r="D38" s="25">
        <v>176159.2</v>
      </c>
      <c r="E38" s="30">
        <f t="shared" si="2"/>
        <v>176159.2</v>
      </c>
      <c r="F38" s="26">
        <v>0</v>
      </c>
      <c r="G38" s="26">
        <v>0</v>
      </c>
      <c r="H38" s="34">
        <f t="shared" si="3"/>
        <v>176159.2</v>
      </c>
    </row>
    <row r="39" spans="2:8" x14ac:dyDescent="0.25">
      <c r="B39" s="10" t="s">
        <v>40</v>
      </c>
      <c r="C39" s="25">
        <v>35000</v>
      </c>
      <c r="D39" s="25">
        <v>1106</v>
      </c>
      <c r="E39" s="30">
        <f t="shared" si="2"/>
        <v>36106</v>
      </c>
      <c r="F39" s="26">
        <v>1106</v>
      </c>
      <c r="G39" s="26">
        <v>1106</v>
      </c>
      <c r="H39" s="34">
        <f t="shared" si="3"/>
        <v>35000</v>
      </c>
    </row>
    <row r="40" spans="2:8" s="9" customFormat="1" ht="25.5" customHeight="1" x14ac:dyDescent="0.25">
      <c r="B40" s="12" t="s">
        <v>41</v>
      </c>
      <c r="C40" s="7">
        <f>SUM(C41:C49)</f>
        <v>21827.52</v>
      </c>
      <c r="D40" s="7">
        <f t="shared" ref="D40:H40" si="6">SUM(D41:D49)</f>
        <v>1586709.6800000002</v>
      </c>
      <c r="E40" s="29">
        <f t="shared" si="6"/>
        <v>1608537.2000000002</v>
      </c>
      <c r="F40" s="7">
        <f t="shared" si="6"/>
        <v>405242.42</v>
      </c>
      <c r="G40" s="7">
        <f t="shared" si="6"/>
        <v>405242.42</v>
      </c>
      <c r="H40" s="29">
        <f t="shared" si="6"/>
        <v>1203294.78</v>
      </c>
    </row>
    <row r="41" spans="2:8" ht="22.8" x14ac:dyDescent="0.25">
      <c r="B41" s="10" t="s">
        <v>42</v>
      </c>
      <c r="C41" s="25">
        <v>21827.52</v>
      </c>
      <c r="D41" s="25">
        <v>17494.61</v>
      </c>
      <c r="E41" s="30">
        <f t="shared" si="2"/>
        <v>39322.130000000005</v>
      </c>
      <c r="F41" s="26">
        <v>15691.62</v>
      </c>
      <c r="G41" s="26">
        <v>15691.62</v>
      </c>
      <c r="H41" s="34">
        <f t="shared" si="3"/>
        <v>23630.510000000002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0</v>
      </c>
      <c r="D44" s="25">
        <v>1569215.07</v>
      </c>
      <c r="E44" s="30">
        <f t="shared" si="2"/>
        <v>1569215.07</v>
      </c>
      <c r="F44" s="26">
        <v>389550.8</v>
      </c>
      <c r="G44" s="26">
        <v>389550.8</v>
      </c>
      <c r="H44" s="34">
        <f t="shared" si="3"/>
        <v>1179664.27</v>
      </c>
    </row>
    <row r="45" spans="2:8" x14ac:dyDescent="0.2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326374.03999999998</v>
      </c>
      <c r="E50" s="29">
        <f t="shared" si="7"/>
        <v>326374.03999999998</v>
      </c>
      <c r="F50" s="7">
        <f t="shared" si="7"/>
        <v>340738.54000000004</v>
      </c>
      <c r="G50" s="7">
        <f t="shared" si="7"/>
        <v>340738.54000000004</v>
      </c>
      <c r="H50" s="29">
        <f t="shared" si="7"/>
        <v>-14364.500000000004</v>
      </c>
    </row>
    <row r="51" spans="2:8" x14ac:dyDescent="0.25">
      <c r="B51" s="10" t="s">
        <v>52</v>
      </c>
      <c r="C51" s="25">
        <v>0</v>
      </c>
      <c r="D51" s="25">
        <v>28315.16</v>
      </c>
      <c r="E51" s="30">
        <f t="shared" si="2"/>
        <v>28315.16</v>
      </c>
      <c r="F51" s="26">
        <v>28315.08</v>
      </c>
      <c r="G51" s="26">
        <v>28315.08</v>
      </c>
      <c r="H51" s="34">
        <f t="shared" si="3"/>
        <v>7.9999999998108251E-2</v>
      </c>
    </row>
    <row r="52" spans="2:8" x14ac:dyDescent="0.25">
      <c r="B52" s="10" t="s">
        <v>53</v>
      </c>
      <c r="C52" s="25">
        <v>0</v>
      </c>
      <c r="D52" s="25">
        <v>248669.88</v>
      </c>
      <c r="E52" s="30">
        <f t="shared" si="2"/>
        <v>248669.88</v>
      </c>
      <c r="F52" s="26">
        <v>248669.88</v>
      </c>
      <c r="G52" s="26">
        <v>248669.88</v>
      </c>
      <c r="H52" s="34">
        <f t="shared" si="3"/>
        <v>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0</v>
      </c>
      <c r="D56" s="25">
        <v>49389</v>
      </c>
      <c r="E56" s="30">
        <f t="shared" si="2"/>
        <v>49389</v>
      </c>
      <c r="F56" s="26">
        <v>63753.58</v>
      </c>
      <c r="G56" s="26">
        <v>63753.58</v>
      </c>
      <c r="H56" s="34">
        <f t="shared" si="3"/>
        <v>-14364.580000000002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27724339.739999998</v>
      </c>
      <c r="E73" s="29">
        <f t="shared" si="10"/>
        <v>27724339.739999998</v>
      </c>
      <c r="F73" s="7">
        <f t="shared" si="10"/>
        <v>15268073.6</v>
      </c>
      <c r="G73" s="7">
        <f t="shared" si="10"/>
        <v>15268073.6</v>
      </c>
      <c r="H73" s="29">
        <f t="shared" si="10"/>
        <v>12456266.139999999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27724339.739999998</v>
      </c>
      <c r="E76" s="30">
        <f t="shared" si="2"/>
        <v>27724339.739999998</v>
      </c>
      <c r="F76" s="26">
        <v>15268073.6</v>
      </c>
      <c r="G76" s="26">
        <v>15268073.6</v>
      </c>
      <c r="H76" s="34">
        <f t="shared" si="3"/>
        <v>12456266.139999999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6197434.29</v>
      </c>
      <c r="E85" s="31">
        <f t="shared" si="14"/>
        <v>6197434.29</v>
      </c>
      <c r="F85" s="17">
        <f t="shared" si="14"/>
        <v>3898884.17</v>
      </c>
      <c r="G85" s="17">
        <f t="shared" si="14"/>
        <v>3898884.17</v>
      </c>
      <c r="H85" s="31">
        <f t="shared" si="14"/>
        <v>2298550.12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65811.069999999992</v>
      </c>
      <c r="E94" s="29">
        <f t="shared" si="18"/>
        <v>65811.069999999992</v>
      </c>
      <c r="F94" s="7">
        <f t="shared" si="18"/>
        <v>22810.68</v>
      </c>
      <c r="G94" s="7">
        <f t="shared" si="18"/>
        <v>22810.68</v>
      </c>
      <c r="H94" s="29">
        <f t="shared" si="18"/>
        <v>43000.39</v>
      </c>
    </row>
    <row r="95" spans="2:13" ht="22.8" x14ac:dyDescent="0.25">
      <c r="B95" s="10" t="s">
        <v>22</v>
      </c>
      <c r="C95" s="25">
        <v>0</v>
      </c>
      <c r="D95" s="25">
        <v>49605.67</v>
      </c>
      <c r="E95" s="30">
        <f t="shared" si="17"/>
        <v>49605.67</v>
      </c>
      <c r="F95" s="26">
        <v>6605.28</v>
      </c>
      <c r="G95" s="26">
        <v>6605.28</v>
      </c>
      <c r="H95" s="34">
        <f t="shared" si="16"/>
        <v>43000.39</v>
      </c>
    </row>
    <row r="96" spans="2:13" x14ac:dyDescent="0.25">
      <c r="B96" s="10" t="s">
        <v>23</v>
      </c>
      <c r="C96" s="25">
        <v>0</v>
      </c>
      <c r="D96" s="25">
        <v>16205.4</v>
      </c>
      <c r="E96" s="30">
        <f t="shared" si="17"/>
        <v>16205.4</v>
      </c>
      <c r="F96" s="26">
        <v>16205.4</v>
      </c>
      <c r="G96" s="26">
        <v>16205.4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3512088.02</v>
      </c>
      <c r="E104" s="29">
        <f t="shared" si="19"/>
        <v>3512088.02</v>
      </c>
      <c r="F104" s="7">
        <f t="shared" si="19"/>
        <v>1256538.29</v>
      </c>
      <c r="G104" s="7">
        <f t="shared" si="19"/>
        <v>1256538.29</v>
      </c>
      <c r="H104" s="29">
        <f t="shared" si="19"/>
        <v>2255549.73</v>
      </c>
    </row>
    <row r="105" spans="2:18" x14ac:dyDescent="0.25">
      <c r="B105" s="10" t="s">
        <v>32</v>
      </c>
      <c r="C105" s="25">
        <v>0</v>
      </c>
      <c r="D105" s="25">
        <v>145283</v>
      </c>
      <c r="E105" s="30">
        <f t="shared" si="17"/>
        <v>145283</v>
      </c>
      <c r="F105" s="26">
        <v>129283</v>
      </c>
      <c r="G105" s="26">
        <v>129283</v>
      </c>
      <c r="H105" s="34">
        <f t="shared" si="16"/>
        <v>16000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2868403.19</v>
      </c>
      <c r="E107" s="30">
        <f t="shared" si="17"/>
        <v>2868403.19</v>
      </c>
      <c r="F107" s="26">
        <v>749279.08</v>
      </c>
      <c r="G107" s="26">
        <v>749279.08</v>
      </c>
      <c r="H107" s="34">
        <f t="shared" si="16"/>
        <v>2119124.11</v>
      </c>
    </row>
    <row r="108" spans="2:18" x14ac:dyDescent="0.25">
      <c r="B108" s="10" t="s">
        <v>35</v>
      </c>
      <c r="C108" s="25">
        <v>0</v>
      </c>
      <c r="D108" s="25">
        <v>365.4</v>
      </c>
      <c r="E108" s="30">
        <f t="shared" si="17"/>
        <v>365.4</v>
      </c>
      <c r="F108" s="26">
        <v>0</v>
      </c>
      <c r="G108" s="26">
        <v>0</v>
      </c>
      <c r="H108" s="34">
        <f t="shared" si="16"/>
        <v>365.4</v>
      </c>
    </row>
    <row r="109" spans="2:18" ht="22.8" x14ac:dyDescent="0.25">
      <c r="B109" s="10" t="s">
        <v>36</v>
      </c>
      <c r="C109" s="25">
        <v>0</v>
      </c>
      <c r="D109" s="25">
        <v>453005.98</v>
      </c>
      <c r="E109" s="30">
        <f t="shared" si="17"/>
        <v>453005.98</v>
      </c>
      <c r="F109" s="26">
        <v>377976.21</v>
      </c>
      <c r="G109" s="26">
        <v>377976.21</v>
      </c>
      <c r="H109" s="34">
        <f t="shared" si="16"/>
        <v>75029.76999999996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30.45</v>
      </c>
      <c r="E112" s="30">
        <f t="shared" si="17"/>
        <v>30.45</v>
      </c>
      <c r="F112" s="26">
        <v>0</v>
      </c>
      <c r="G112" s="26">
        <v>0</v>
      </c>
      <c r="H112" s="34">
        <f t="shared" si="16"/>
        <v>30.45</v>
      </c>
      <c r="J112" s="21"/>
    </row>
    <row r="113" spans="2:8" x14ac:dyDescent="0.25">
      <c r="B113" s="10" t="s">
        <v>40</v>
      </c>
      <c r="C113" s="25">
        <v>0</v>
      </c>
      <c r="D113" s="25">
        <v>45000</v>
      </c>
      <c r="E113" s="30">
        <f t="shared" si="17"/>
        <v>45000</v>
      </c>
      <c r="F113" s="26">
        <v>0</v>
      </c>
      <c r="G113" s="26">
        <v>0</v>
      </c>
      <c r="H113" s="34">
        <f t="shared" si="16"/>
        <v>45000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2619535.2000000002</v>
      </c>
      <c r="E124" s="29">
        <f t="shared" si="21"/>
        <v>2619535.2000000002</v>
      </c>
      <c r="F124" s="7">
        <f t="shared" si="21"/>
        <v>2619535.2000000002</v>
      </c>
      <c r="G124" s="7">
        <f t="shared" si="21"/>
        <v>2619535.2000000002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2588742.2400000002</v>
      </c>
      <c r="E125" s="30">
        <f t="shared" si="17"/>
        <v>2588742.2400000002</v>
      </c>
      <c r="F125" s="26">
        <v>2588742.2400000002</v>
      </c>
      <c r="G125" s="26">
        <v>2588742.2400000002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30792.959999999999</v>
      </c>
      <c r="E126" s="30">
        <f t="shared" si="17"/>
        <v>30792.959999999999</v>
      </c>
      <c r="F126" s="26">
        <v>30792.959999999999</v>
      </c>
      <c r="G126" s="26">
        <v>30792.959999999999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9759681.879999999</v>
      </c>
      <c r="D160" s="24">
        <f t="shared" ref="D160:G160" si="28">SUM(D10,D85)</f>
        <v>45693234.089999996</v>
      </c>
      <c r="E160" s="32">
        <f>SUM(E10,E85)</f>
        <v>55452915.969999999</v>
      </c>
      <c r="F160" s="24">
        <f t="shared" si="28"/>
        <v>28218850.670000002</v>
      </c>
      <c r="G160" s="24">
        <f t="shared" si="28"/>
        <v>28218850.670000002</v>
      </c>
      <c r="H160" s="32">
        <f>SUM(H10,H85)</f>
        <v>27234065.300000001</v>
      </c>
    </row>
    <row r="161" s="35" customFormat="1" x14ac:dyDescent="0.25"/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2021-07-08T21:05:48Z</cp:lastPrinted>
  <dcterms:created xsi:type="dcterms:W3CDTF">2020-01-08T21:14:59Z</dcterms:created>
  <dcterms:modified xsi:type="dcterms:W3CDTF">2021-07-08T21:05:53Z</dcterms:modified>
</cp:coreProperties>
</file>